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латные 12.2016  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E22" i="2"/>
  <c r="D26" i="2"/>
  <c r="E26" i="2" s="1"/>
  <c r="D27" i="2"/>
  <c r="E27" i="2" s="1"/>
  <c r="D28" i="2"/>
  <c r="E28" i="2" s="1"/>
  <c r="D29" i="2"/>
  <c r="E29" i="2" s="1"/>
  <c r="K29" i="2"/>
  <c r="D30" i="2"/>
  <c r="E30" i="2"/>
  <c r="K30" i="2"/>
  <c r="D31" i="2"/>
  <c r="E31" i="2" s="1"/>
  <c r="D32" i="2"/>
  <c r="E32" i="2" s="1"/>
  <c r="K32" i="2"/>
  <c r="D88" i="2"/>
  <c r="E88" i="2"/>
  <c r="D89" i="2"/>
  <c r="E89" i="2" s="1"/>
  <c r="D90" i="2"/>
  <c r="E90" i="2"/>
  <c r="D91" i="2"/>
  <c r="E91" i="2" s="1"/>
  <c r="D92" i="2"/>
  <c r="E92" i="2"/>
  <c r="D93" i="2"/>
  <c r="E93" i="2" s="1"/>
  <c r="D94" i="2"/>
  <c r="E94" i="2"/>
  <c r="D95" i="2"/>
  <c r="E95" i="2" s="1"/>
  <c r="D97" i="2"/>
  <c r="E97" i="2"/>
  <c r="D98" i="2"/>
  <c r="E98" i="2" s="1"/>
  <c r="D99" i="2"/>
  <c r="E99" i="2"/>
  <c r="D100" i="2"/>
  <c r="E100" i="2" s="1"/>
  <c r="D101" i="2"/>
  <c r="E101" i="2"/>
  <c r="D102" i="2"/>
  <c r="E102" i="2" s="1"/>
  <c r="D103" i="2"/>
  <c r="E103" i="2"/>
  <c r="D104" i="2"/>
  <c r="E104" i="2" s="1"/>
  <c r="G105" i="2"/>
  <c r="I105" i="2"/>
  <c r="J105" i="2" s="1"/>
  <c r="G106" i="2"/>
  <c r="I106" i="2"/>
  <c r="J106" i="2" s="1"/>
  <c r="G107" i="2"/>
  <c r="I107" i="2"/>
  <c r="J107" i="2" s="1"/>
  <c r="G112" i="2"/>
  <c r="I112" i="2"/>
  <c r="J112" i="2"/>
  <c r="G113" i="2"/>
  <c r="I113" i="2"/>
  <c r="J113" i="2" s="1"/>
  <c r="D115" i="2"/>
  <c r="E115" i="2" s="1"/>
  <c r="G122" i="2"/>
  <c r="I122" i="2"/>
  <c r="J122" i="2" s="1"/>
  <c r="G123" i="2"/>
  <c r="I123" i="2"/>
  <c r="J123" i="2"/>
  <c r="G124" i="2"/>
  <c r="I124" i="2"/>
  <c r="J124" i="2" s="1"/>
  <c r="G133" i="2"/>
  <c r="I133" i="2"/>
  <c r="J133" i="2" s="1"/>
  <c r="G134" i="2"/>
  <c r="I134" i="2"/>
  <c r="J134" i="2" s="1"/>
  <c r="G135" i="2"/>
  <c r="I135" i="2"/>
  <c r="J135" i="2"/>
  <c r="G137" i="2"/>
  <c r="I137" i="2"/>
  <c r="J137" i="2" s="1"/>
  <c r="G138" i="2"/>
  <c r="I138" i="2"/>
  <c r="J138" i="2" s="1"/>
  <c r="G139" i="2"/>
  <c r="I139" i="2"/>
  <c r="J139" i="2" s="1"/>
  <c r="G140" i="2"/>
  <c r="I140" i="2"/>
  <c r="J140" i="2"/>
  <c r="D143" i="2"/>
  <c r="E143" i="2"/>
  <c r="D144" i="2"/>
  <c r="E144" i="2" s="1"/>
  <c r="D145" i="2"/>
  <c r="E145" i="2"/>
  <c r="D147" i="2"/>
  <c r="E147" i="2" s="1"/>
  <c r="D148" i="2"/>
  <c r="E148" i="2"/>
  <c r="G149" i="2"/>
  <c r="I149" i="2"/>
  <c r="J149" i="2"/>
  <c r="D151" i="2"/>
  <c r="E151" i="2"/>
  <c r="D152" i="2"/>
  <c r="E152" i="2" s="1"/>
  <c r="D153" i="2"/>
  <c r="E153" i="2"/>
  <c r="D154" i="2"/>
  <c r="E154" i="2" s="1"/>
  <c r="D155" i="2"/>
  <c r="E155" i="2"/>
  <c r="D156" i="2"/>
  <c r="E156" i="2" s="1"/>
  <c r="D157" i="2"/>
  <c r="E157" i="2"/>
  <c r="D158" i="2"/>
  <c r="E158" i="2" s="1"/>
  <c r="G158" i="2" s="1"/>
  <c r="D159" i="2"/>
  <c r="E159" i="2" s="1"/>
  <c r="I159" i="2" s="1"/>
  <c r="G159" i="2"/>
  <c r="J159" i="2"/>
  <c r="D160" i="2"/>
  <c r="E160" i="2" s="1"/>
  <c r="G160" i="2" s="1"/>
  <c r="I160" i="2"/>
  <c r="J160" i="2" s="1"/>
  <c r="D161" i="2"/>
  <c r="E161" i="2" s="1"/>
  <c r="I161" i="2" s="1"/>
  <c r="G161" i="2"/>
  <c r="J161" i="2"/>
  <c r="D162" i="2"/>
  <c r="E162" i="2" s="1"/>
  <c r="G162" i="2" s="1"/>
  <c r="G163" i="2"/>
  <c r="I163" i="2"/>
  <c r="J163" i="2" s="1"/>
  <c r="D164" i="2"/>
  <c r="E164" i="2" s="1"/>
  <c r="G164" i="2" s="1"/>
  <c r="I164" i="2"/>
  <c r="J164" i="2" s="1"/>
  <c r="J165" i="2"/>
  <c r="J166" i="2"/>
  <c r="J167" i="2"/>
  <c r="D173" i="2"/>
  <c r="E173" i="2" s="1"/>
  <c r="G173" i="2" s="1"/>
  <c r="D174" i="2"/>
  <c r="E174" i="2" s="1"/>
  <c r="I174" i="2" s="1"/>
  <c r="G174" i="2"/>
  <c r="J174" i="2"/>
  <c r="D175" i="2"/>
  <c r="E175" i="2" s="1"/>
  <c r="G175" i="2" s="1"/>
  <c r="I175" i="2"/>
  <c r="J175" i="2" s="1"/>
  <c r="D176" i="2"/>
  <c r="E176" i="2" s="1"/>
  <c r="I176" i="2" s="1"/>
  <c r="G176" i="2"/>
  <c r="J176" i="2"/>
  <c r="D177" i="2"/>
  <c r="E177" i="2" s="1"/>
  <c r="G177" i="2" s="1"/>
  <c r="G179" i="2"/>
  <c r="I179" i="2"/>
  <c r="J179" i="2" s="1"/>
  <c r="G180" i="2"/>
  <c r="I180" i="2"/>
  <c r="J180" i="2" s="1"/>
  <c r="D184" i="2"/>
  <c r="E184" i="2" s="1"/>
  <c r="D185" i="2"/>
  <c r="E185" i="2"/>
  <c r="D187" i="2"/>
  <c r="E187" i="2" s="1"/>
  <c r="D188" i="2"/>
  <c r="E188" i="2" s="1"/>
  <c r="D189" i="2"/>
  <c r="E189" i="2" s="1"/>
  <c r="D190" i="2"/>
  <c r="E190" i="2"/>
  <c r="D191" i="2"/>
  <c r="E191" i="2" s="1"/>
  <c r="D192" i="2"/>
  <c r="E192" i="2" s="1"/>
  <c r="D193" i="2"/>
  <c r="E193" i="2" s="1"/>
  <c r="D194" i="2"/>
  <c r="E194" i="2"/>
  <c r="D195" i="2"/>
  <c r="E195" i="2" s="1"/>
  <c r="D196" i="2"/>
  <c r="E196" i="2" s="1"/>
  <c r="D197" i="2"/>
  <c r="E197" i="2" s="1"/>
  <c r="D198" i="2"/>
  <c r="E198" i="2"/>
  <c r="D199" i="2"/>
  <c r="E199" i="2" s="1"/>
  <c r="D200" i="2"/>
  <c r="E200" i="2" s="1"/>
  <c r="D201" i="2"/>
  <c r="E201" i="2" s="1"/>
  <c r="D202" i="2"/>
  <c r="E202" i="2"/>
  <c r="D203" i="2"/>
  <c r="E203" i="2" s="1"/>
  <c r="D204" i="2"/>
  <c r="E204" i="2" s="1"/>
  <c r="D206" i="2"/>
  <c r="E206" i="2" s="1"/>
  <c r="D207" i="2"/>
  <c r="E207" i="2"/>
  <c r="D208" i="2"/>
  <c r="E208" i="2" s="1"/>
  <c r="D209" i="2"/>
  <c r="E209" i="2" s="1"/>
  <c r="D210" i="2"/>
  <c r="E210" i="2" s="1"/>
  <c r="D211" i="2"/>
  <c r="E211" i="2"/>
  <c r="D212" i="2"/>
  <c r="E212" i="2" s="1"/>
  <c r="D214" i="2"/>
  <c r="E214" i="2" s="1"/>
  <c r="D215" i="2"/>
  <c r="E215" i="2" s="1"/>
  <c r="G216" i="2"/>
  <c r="I216" i="2"/>
  <c r="J216" i="2" s="1"/>
  <c r="G217" i="2"/>
  <c r="I217" i="2"/>
  <c r="J217" i="2" s="1"/>
  <c r="G218" i="2"/>
  <c r="I218" i="2"/>
  <c r="J218" i="2" s="1"/>
  <c r="G219" i="2"/>
  <c r="I219" i="2"/>
  <c r="J219" i="2"/>
  <c r="D221" i="2"/>
  <c r="E221" i="2"/>
  <c r="G222" i="2"/>
  <c r="D223" i="2"/>
  <c r="E223" i="2" s="1"/>
  <c r="D224" i="2"/>
  <c r="E224" i="2" s="1"/>
  <c r="D225" i="2"/>
  <c r="E225" i="2"/>
  <c r="D226" i="2"/>
  <c r="E226" i="2" s="1"/>
  <c r="D227" i="2"/>
  <c r="E227" i="2" s="1"/>
  <c r="D228" i="2"/>
  <c r="E228" i="2" s="1"/>
  <c r="D229" i="2"/>
  <c r="E229" i="2"/>
  <c r="G230" i="2"/>
  <c r="G231" i="2"/>
  <c r="D232" i="2"/>
  <c r="E232" i="2" s="1"/>
  <c r="D233" i="2"/>
  <c r="E233" i="2" s="1"/>
  <c r="D234" i="2"/>
  <c r="E234" i="2" s="1"/>
  <c r="D235" i="2"/>
  <c r="E235" i="2"/>
  <c r="D236" i="2"/>
  <c r="E236" i="2" s="1"/>
  <c r="D237" i="2"/>
  <c r="E237" i="2" s="1"/>
  <c r="D238" i="2"/>
  <c r="E238" i="2" s="1"/>
  <c r="D239" i="2"/>
  <c r="E239" i="2"/>
  <c r="E240" i="2"/>
  <c r="D241" i="2"/>
  <c r="E241" i="2" s="1"/>
  <c r="E242" i="2"/>
  <c r="G242" i="2"/>
  <c r="I242" i="2"/>
  <c r="J242" i="2"/>
  <c r="D243" i="2"/>
  <c r="E243" i="2"/>
  <c r="D244" i="2"/>
  <c r="E244" i="2" s="1"/>
  <c r="D245" i="2"/>
  <c r="E245" i="2" s="1"/>
  <c r="D246" i="2"/>
  <c r="E246" i="2" s="1"/>
  <c r="D247" i="2"/>
  <c r="E247" i="2"/>
  <c r="D248" i="2"/>
  <c r="E248" i="2" s="1"/>
  <c r="G250" i="2"/>
  <c r="D251" i="2"/>
  <c r="E251" i="2" s="1"/>
  <c r="D252" i="2"/>
  <c r="E252" i="2" s="1"/>
  <c r="G253" i="2"/>
  <c r="I253" i="2"/>
  <c r="J253" i="2"/>
  <c r="G254" i="2"/>
  <c r="I254" i="2"/>
  <c r="J254" i="2" s="1"/>
  <c r="G255" i="2"/>
  <c r="I255" i="2"/>
  <c r="J255" i="2" s="1"/>
  <c r="G256" i="2"/>
  <c r="I256" i="2"/>
  <c r="J256" i="2" s="1"/>
  <c r="G257" i="2"/>
  <c r="I257" i="2"/>
  <c r="J257" i="2"/>
  <c r="G258" i="2"/>
  <c r="I258" i="2"/>
  <c r="J258" i="2" s="1"/>
  <c r="G259" i="2"/>
  <c r="I259" i="2"/>
  <c r="J259" i="2" s="1"/>
  <c r="G260" i="2"/>
  <c r="I260" i="2"/>
  <c r="J260" i="2" s="1"/>
  <c r="G261" i="2"/>
  <c r="I261" i="2"/>
  <c r="J261" i="2"/>
  <c r="G262" i="2"/>
  <c r="I262" i="2"/>
  <c r="J262" i="2" s="1"/>
  <c r="G263" i="2"/>
  <c r="I263" i="2"/>
  <c r="J263" i="2" s="1"/>
  <c r="G264" i="2"/>
  <c r="I264" i="2"/>
  <c r="J264" i="2" s="1"/>
  <c r="G265" i="2"/>
  <c r="I265" i="2"/>
  <c r="J265" i="2"/>
  <c r="G266" i="2"/>
  <c r="I266" i="2"/>
  <c r="J266" i="2" s="1"/>
  <c r="G267" i="2"/>
  <c r="I267" i="2"/>
  <c r="J267" i="2" s="1"/>
  <c r="G268" i="2"/>
  <c r="I268" i="2"/>
  <c r="J268" i="2" s="1"/>
  <c r="G269" i="2"/>
  <c r="I269" i="2"/>
  <c r="J269" i="2"/>
  <c r="G270" i="2"/>
  <c r="I270" i="2"/>
  <c r="J270" i="2" s="1"/>
  <c r="G271" i="2"/>
  <c r="I271" i="2"/>
  <c r="J271" i="2" s="1"/>
  <c r="G272" i="2"/>
  <c r="I272" i="2"/>
  <c r="J272" i="2" s="1"/>
  <c r="G273" i="2"/>
  <c r="I273" i="2"/>
  <c r="J273" i="2"/>
  <c r="G274" i="2"/>
  <c r="I274" i="2"/>
  <c r="J274" i="2" s="1"/>
  <c r="G275" i="2"/>
  <c r="I275" i="2"/>
  <c r="J275" i="2" s="1"/>
  <c r="G276" i="2"/>
  <c r="I276" i="2"/>
  <c r="J276" i="2" s="1"/>
  <c r="G277" i="2"/>
  <c r="I277" i="2"/>
  <c r="J277" i="2"/>
  <c r="D280" i="2"/>
  <c r="E280" i="2"/>
  <c r="E281" i="2"/>
  <c r="D282" i="2"/>
  <c r="E282" i="2" s="1"/>
  <c r="G282" i="2" s="1"/>
  <c r="J282" i="2"/>
  <c r="D283" i="2"/>
  <c r="E283" i="2"/>
  <c r="D284" i="2"/>
  <c r="E284" i="2" s="1"/>
  <c r="D285" i="2"/>
  <c r="E285" i="2" s="1"/>
  <c r="D286" i="2"/>
  <c r="E286" i="2" s="1"/>
  <c r="D287" i="2"/>
  <c r="E287" i="2"/>
  <c r="D288" i="2"/>
  <c r="E288" i="2" s="1"/>
  <c r="D289" i="2"/>
  <c r="E289" i="2" s="1"/>
  <c r="D290" i="2"/>
  <c r="E290" i="2" s="1"/>
  <c r="I290" i="2" s="1"/>
  <c r="J290" i="2"/>
  <c r="D291" i="2"/>
  <c r="E291" i="2"/>
  <c r="G291" i="2" s="1"/>
  <c r="D292" i="2"/>
  <c r="E292" i="2" s="1"/>
  <c r="I292" i="2" s="1"/>
  <c r="J292" i="2"/>
  <c r="D293" i="2"/>
  <c r="E293" i="2"/>
  <c r="G293" i="2" s="1"/>
  <c r="D294" i="2"/>
  <c r="E294" i="2" s="1"/>
  <c r="I294" i="2" s="1"/>
  <c r="D295" i="2"/>
  <c r="E295" i="2" s="1"/>
  <c r="I295" i="2" s="1"/>
  <c r="D296" i="2"/>
  <c r="E296" i="2" s="1"/>
  <c r="I296" i="2" s="1"/>
  <c r="D297" i="2"/>
  <c r="E297" i="2" s="1"/>
  <c r="I297" i="2" s="1"/>
  <c r="J297" i="2" s="1"/>
  <c r="D298" i="2"/>
  <c r="E298" i="2" s="1"/>
  <c r="G298" i="2" s="1"/>
  <c r="D299" i="2"/>
  <c r="E299" i="2" s="1"/>
  <c r="I299" i="2" s="1"/>
  <c r="J299" i="2" s="1"/>
  <c r="D300" i="2"/>
  <c r="E300" i="2" s="1"/>
  <c r="G300" i="2" s="1"/>
  <c r="D301" i="2"/>
  <c r="E301" i="2" s="1"/>
  <c r="I301" i="2" s="1"/>
  <c r="J301" i="2" s="1"/>
  <c r="D302" i="2"/>
  <c r="E302" i="2" s="1"/>
  <c r="G302" i="2" s="1"/>
  <c r="D303" i="2"/>
  <c r="E303" i="2" s="1"/>
  <c r="I303" i="2" s="1"/>
  <c r="J303" i="2" s="1"/>
  <c r="D304" i="2"/>
  <c r="E304" i="2" s="1"/>
  <c r="G304" i="2" s="1"/>
  <c r="D305" i="2"/>
  <c r="E305" i="2" s="1"/>
  <c r="I305" i="2" s="1"/>
  <c r="J305" i="2" s="1"/>
  <c r="D306" i="2"/>
  <c r="E306" i="2" s="1"/>
  <c r="G306" i="2" s="1"/>
  <c r="D307" i="2"/>
  <c r="E307" i="2" s="1"/>
  <c r="I307" i="2" s="1"/>
  <c r="J307" i="2" s="1"/>
  <c r="D308" i="2"/>
  <c r="E308" i="2" s="1"/>
  <c r="G308" i="2" s="1"/>
  <c r="D309" i="2"/>
  <c r="E309" i="2" s="1"/>
  <c r="I309" i="2" s="1"/>
  <c r="J309" i="2" s="1"/>
  <c r="D310" i="2"/>
  <c r="E310" i="2" s="1"/>
  <c r="G310" i="2" s="1"/>
  <c r="D311" i="2"/>
  <c r="E311" i="2" s="1"/>
  <c r="I311" i="2" s="1"/>
  <c r="J311" i="2" s="1"/>
  <c r="D312" i="2"/>
  <c r="E312" i="2" s="1"/>
  <c r="G312" i="2" s="1"/>
  <c r="D313" i="2"/>
  <c r="E313" i="2" s="1"/>
  <c r="I313" i="2" s="1"/>
  <c r="J313" i="2" s="1"/>
  <c r="D314" i="2"/>
  <c r="E314" i="2" s="1"/>
  <c r="G314" i="2" s="1"/>
  <c r="D315" i="2"/>
  <c r="E315" i="2" s="1"/>
  <c r="I315" i="2" s="1"/>
  <c r="J315" i="2" s="1"/>
  <c r="D316" i="2"/>
  <c r="E316" i="2"/>
  <c r="G316" i="2" s="1"/>
  <c r="D318" i="2"/>
  <c r="E318" i="2" s="1"/>
  <c r="I318" i="2" s="1"/>
  <c r="J318" i="2"/>
  <c r="D319" i="2"/>
  <c r="E319" i="2"/>
  <c r="G319" i="2" s="1"/>
  <c r="G320" i="2"/>
  <c r="I320" i="2"/>
  <c r="J320" i="2" s="1"/>
  <c r="G340" i="2"/>
  <c r="I340" i="2"/>
  <c r="J340" i="2" s="1"/>
  <c r="D348" i="2"/>
  <c r="E348" i="2" s="1"/>
  <c r="I348" i="2" s="1"/>
  <c r="J348" i="2"/>
  <c r="D349" i="2"/>
  <c r="E349" i="2"/>
  <c r="G349" i="2" s="1"/>
  <c r="D350" i="2"/>
  <c r="E350" i="2" s="1"/>
  <c r="I350" i="2" s="1"/>
  <c r="J350" i="2"/>
  <c r="D351" i="2"/>
  <c r="E351" i="2"/>
  <c r="G351" i="2" s="1"/>
  <c r="D352" i="2"/>
  <c r="E352" i="2" s="1"/>
  <c r="I352" i="2" s="1"/>
  <c r="J352" i="2"/>
  <c r="G353" i="2"/>
  <c r="D355" i="2"/>
  <c r="E355" i="2" s="1"/>
  <c r="I355" i="2" s="1"/>
  <c r="J355" i="2"/>
  <c r="D357" i="2"/>
  <c r="E357" i="2"/>
  <c r="G357" i="2" s="1"/>
  <c r="I357" i="2"/>
  <c r="J357" i="2" s="1"/>
  <c r="D358" i="2"/>
  <c r="E358" i="2" s="1"/>
  <c r="I358" i="2" s="1"/>
  <c r="J358" i="2"/>
  <c r="D359" i="2"/>
  <c r="E359" i="2"/>
  <c r="G359" i="2" s="1"/>
  <c r="D360" i="2"/>
  <c r="E360" i="2" s="1"/>
  <c r="I360" i="2" s="1"/>
  <c r="J360" i="2"/>
  <c r="D361" i="2"/>
  <c r="E361" i="2"/>
  <c r="G361" i="2" s="1"/>
  <c r="D362" i="2"/>
  <c r="E362" i="2" s="1"/>
  <c r="I362" i="2" s="1"/>
  <c r="J362" i="2"/>
  <c r="D363" i="2"/>
  <c r="E363" i="2"/>
  <c r="G363" i="2" s="1"/>
  <c r="D364" i="2"/>
  <c r="E364" i="2" s="1"/>
  <c r="I364" i="2" s="1"/>
  <c r="J364" i="2"/>
  <c r="G365" i="2"/>
  <c r="I365" i="2"/>
  <c r="J365" i="2" s="1"/>
  <c r="G366" i="2"/>
  <c r="I366" i="2"/>
  <c r="J366" i="2" s="1"/>
  <c r="G369" i="2"/>
  <c r="I369" i="2"/>
  <c r="J369" i="2" s="1"/>
  <c r="G370" i="2"/>
  <c r="I370" i="2"/>
  <c r="J370" i="2"/>
  <c r="G372" i="2"/>
  <c r="I372" i="2"/>
  <c r="J372" i="2" s="1"/>
  <c r="G373" i="2"/>
  <c r="I373" i="2"/>
  <c r="J373" i="2"/>
  <c r="I162" i="2" l="1"/>
  <c r="J162" i="2" s="1"/>
  <c r="I158" i="2"/>
  <c r="J158" i="2" s="1"/>
  <c r="G157" i="2"/>
  <c r="I157" i="2"/>
  <c r="J157" i="2" s="1"/>
  <c r="G155" i="2"/>
  <c r="I155" i="2"/>
  <c r="J155" i="2" s="1"/>
  <c r="G153" i="2"/>
  <c r="I153" i="2"/>
  <c r="J153" i="2" s="1"/>
  <c r="G151" i="2"/>
  <c r="I151" i="2"/>
  <c r="J151" i="2" s="1"/>
  <c r="I147" i="2"/>
  <c r="J147" i="2" s="1"/>
  <c r="G147" i="2"/>
  <c r="I144" i="2"/>
  <c r="J144" i="2" s="1"/>
  <c r="G144" i="2"/>
  <c r="G103" i="2"/>
  <c r="I103" i="2"/>
  <c r="J103" i="2" s="1"/>
  <c r="G101" i="2"/>
  <c r="I101" i="2"/>
  <c r="J101" i="2" s="1"/>
  <c r="G99" i="2"/>
  <c r="I99" i="2"/>
  <c r="J99" i="2" s="1"/>
  <c r="G97" i="2"/>
  <c r="I97" i="2"/>
  <c r="J97" i="2" s="1"/>
  <c r="G94" i="2"/>
  <c r="I94" i="2"/>
  <c r="J94" i="2" s="1"/>
  <c r="G92" i="2"/>
  <c r="I92" i="2"/>
  <c r="J92" i="2" s="1"/>
  <c r="G90" i="2"/>
  <c r="I90" i="2"/>
  <c r="J90" i="2" s="1"/>
  <c r="G88" i="2"/>
  <c r="I88" i="2"/>
  <c r="J88" i="2" s="1"/>
  <c r="G30" i="2"/>
  <c r="I30" i="2"/>
  <c r="I27" i="2"/>
  <c r="J27" i="2" s="1"/>
  <c r="K27" i="2" s="1"/>
  <c r="G27" i="2"/>
  <c r="G364" i="2"/>
  <c r="I363" i="2"/>
  <c r="J363" i="2" s="1"/>
  <c r="G362" i="2"/>
  <c r="I361" i="2"/>
  <c r="J361" i="2" s="1"/>
  <c r="G360" i="2"/>
  <c r="I359" i="2"/>
  <c r="J359" i="2" s="1"/>
  <c r="G358" i="2"/>
  <c r="G355" i="2"/>
  <c r="G352" i="2"/>
  <c r="I351" i="2"/>
  <c r="J351" i="2" s="1"/>
  <c r="G350" i="2"/>
  <c r="I349" i="2"/>
  <c r="J349" i="2" s="1"/>
  <c r="G348" i="2"/>
  <c r="I177" i="2"/>
  <c r="J177" i="2" s="1"/>
  <c r="I173" i="2"/>
  <c r="J173" i="2" s="1"/>
  <c r="I156" i="2"/>
  <c r="J156" i="2" s="1"/>
  <c r="G156" i="2"/>
  <c r="I154" i="2"/>
  <c r="J154" i="2" s="1"/>
  <c r="G154" i="2"/>
  <c r="I152" i="2"/>
  <c r="J152" i="2" s="1"/>
  <c r="G152" i="2"/>
  <c r="G148" i="2"/>
  <c r="I148" i="2"/>
  <c r="J148" i="2" s="1"/>
  <c r="G145" i="2"/>
  <c r="I145" i="2"/>
  <c r="J145" i="2" s="1"/>
  <c r="G143" i="2"/>
  <c r="I143" i="2"/>
  <c r="J143" i="2" s="1"/>
  <c r="I104" i="2"/>
  <c r="J104" i="2" s="1"/>
  <c r="G104" i="2"/>
  <c r="I102" i="2"/>
  <c r="J102" i="2" s="1"/>
  <c r="G102" i="2"/>
  <c r="I100" i="2"/>
  <c r="J100" i="2" s="1"/>
  <c r="G100" i="2"/>
  <c r="I98" i="2"/>
  <c r="J98" i="2" s="1"/>
  <c r="G98" i="2"/>
  <c r="I95" i="2"/>
  <c r="J95" i="2" s="1"/>
  <c r="G95" i="2"/>
  <c r="I93" i="2"/>
  <c r="J93" i="2" s="1"/>
  <c r="G93" i="2"/>
  <c r="I91" i="2"/>
  <c r="J91" i="2" s="1"/>
  <c r="G91" i="2"/>
  <c r="I89" i="2"/>
  <c r="J89" i="2" s="1"/>
  <c r="G89" i="2"/>
  <c r="I32" i="2"/>
  <c r="G32" i="2"/>
  <c r="I29" i="2"/>
  <c r="G29" i="2"/>
  <c r="I288" i="2"/>
  <c r="G288" i="2"/>
  <c r="I286" i="2"/>
  <c r="J286" i="2" s="1"/>
  <c r="G286" i="2"/>
  <c r="I284" i="2"/>
  <c r="J284" i="2" s="1"/>
  <c r="G284" i="2"/>
  <c r="G281" i="2"/>
  <c r="I281" i="2"/>
  <c r="G252" i="2"/>
  <c r="I252" i="2"/>
  <c r="J252" i="2" s="1"/>
  <c r="I248" i="2"/>
  <c r="J248" i="2" s="1"/>
  <c r="G248" i="2"/>
  <c r="I246" i="2"/>
  <c r="J246" i="2" s="1"/>
  <c r="G246" i="2"/>
  <c r="I244" i="2"/>
  <c r="J244" i="2" s="1"/>
  <c r="G244" i="2"/>
  <c r="I241" i="2"/>
  <c r="J241" i="2" s="1"/>
  <c r="G241" i="2"/>
  <c r="G239" i="2"/>
  <c r="I239" i="2"/>
  <c r="J239" i="2" s="1"/>
  <c r="G237" i="2"/>
  <c r="I237" i="2"/>
  <c r="J237" i="2" s="1"/>
  <c r="G235" i="2"/>
  <c r="I235" i="2"/>
  <c r="J235" i="2" s="1"/>
  <c r="G233" i="2"/>
  <c r="I233" i="2"/>
  <c r="J233" i="2" s="1"/>
  <c r="G229" i="2"/>
  <c r="I229" i="2"/>
  <c r="J229" i="2" s="1"/>
  <c r="G227" i="2"/>
  <c r="I227" i="2"/>
  <c r="J227" i="2" s="1"/>
  <c r="G225" i="2"/>
  <c r="I225" i="2"/>
  <c r="J225" i="2" s="1"/>
  <c r="G223" i="2"/>
  <c r="I223" i="2"/>
  <c r="J223" i="2" s="1"/>
  <c r="I215" i="2"/>
  <c r="J215" i="2" s="1"/>
  <c r="G215" i="2"/>
  <c r="I212" i="2"/>
  <c r="J212" i="2" s="1"/>
  <c r="G212" i="2"/>
  <c r="I210" i="2"/>
  <c r="J210" i="2" s="1"/>
  <c r="G210" i="2"/>
  <c r="I208" i="2"/>
  <c r="J208" i="2" s="1"/>
  <c r="G208" i="2"/>
  <c r="I206" i="2"/>
  <c r="J206" i="2" s="1"/>
  <c r="G206" i="2"/>
  <c r="I203" i="2"/>
  <c r="J203" i="2" s="1"/>
  <c r="G203" i="2"/>
  <c r="I201" i="2"/>
  <c r="J201" i="2" s="1"/>
  <c r="G201" i="2"/>
  <c r="I199" i="2"/>
  <c r="J199" i="2" s="1"/>
  <c r="G199" i="2"/>
  <c r="I197" i="2"/>
  <c r="J197" i="2" s="1"/>
  <c r="G197" i="2"/>
  <c r="I195" i="2"/>
  <c r="J195" i="2" s="1"/>
  <c r="G195" i="2"/>
  <c r="I193" i="2"/>
  <c r="J193" i="2" s="1"/>
  <c r="G193" i="2"/>
  <c r="I191" i="2"/>
  <c r="J191" i="2" s="1"/>
  <c r="G191" i="2"/>
  <c r="I189" i="2"/>
  <c r="J189" i="2" s="1"/>
  <c r="G189" i="2"/>
  <c r="I187" i="2"/>
  <c r="J187" i="2" s="1"/>
  <c r="G187" i="2"/>
  <c r="I184" i="2"/>
  <c r="J184" i="2" s="1"/>
  <c r="G184" i="2"/>
  <c r="I28" i="2"/>
  <c r="J28" i="2" s="1"/>
  <c r="K28" i="2" s="1"/>
  <c r="G28" i="2"/>
  <c r="G22" i="2"/>
  <c r="I22" i="2"/>
  <c r="J22" i="2" s="1"/>
  <c r="I319" i="2"/>
  <c r="J319" i="2" s="1"/>
  <c r="G318" i="2"/>
  <c r="I316" i="2"/>
  <c r="J316" i="2" s="1"/>
  <c r="G315" i="2"/>
  <c r="I314" i="2"/>
  <c r="J314" i="2" s="1"/>
  <c r="G313" i="2"/>
  <c r="I312" i="2"/>
  <c r="J312" i="2" s="1"/>
  <c r="G311" i="2"/>
  <c r="I310" i="2"/>
  <c r="J310" i="2" s="1"/>
  <c r="G309" i="2"/>
  <c r="I308" i="2"/>
  <c r="J308" i="2" s="1"/>
  <c r="G307" i="2"/>
  <c r="I306" i="2"/>
  <c r="J306" i="2" s="1"/>
  <c r="G305" i="2"/>
  <c r="I304" i="2"/>
  <c r="J304" i="2" s="1"/>
  <c r="G303" i="2"/>
  <c r="I302" i="2"/>
  <c r="J302" i="2" s="1"/>
  <c r="G301" i="2"/>
  <c r="I300" i="2"/>
  <c r="J300" i="2" s="1"/>
  <c r="G299" i="2"/>
  <c r="I298" i="2"/>
  <c r="J298" i="2" s="1"/>
  <c r="G297" i="2"/>
  <c r="G296" i="2"/>
  <c r="G295" i="2"/>
  <c r="G294" i="2"/>
  <c r="I293" i="2"/>
  <c r="J293" i="2" s="1"/>
  <c r="G292" i="2"/>
  <c r="I291" i="2"/>
  <c r="J291" i="2" s="1"/>
  <c r="G290" i="2"/>
  <c r="I289" i="2"/>
  <c r="G289" i="2"/>
  <c r="G287" i="2"/>
  <c r="I287" i="2"/>
  <c r="J287" i="2" s="1"/>
  <c r="G285" i="2"/>
  <c r="I285" i="2"/>
  <c r="J285" i="2" s="1"/>
  <c r="G283" i="2"/>
  <c r="I283" i="2"/>
  <c r="J283" i="2" s="1"/>
  <c r="G280" i="2"/>
  <c r="I280" i="2"/>
  <c r="J280" i="2" s="1"/>
  <c r="I251" i="2"/>
  <c r="J251" i="2" s="1"/>
  <c r="G251" i="2"/>
  <c r="G247" i="2"/>
  <c r="I247" i="2"/>
  <c r="J247" i="2" s="1"/>
  <c r="G245" i="2"/>
  <c r="I245" i="2"/>
  <c r="J245" i="2" s="1"/>
  <c r="G243" i="2"/>
  <c r="I243" i="2"/>
  <c r="J243" i="2" s="1"/>
  <c r="G240" i="2"/>
  <c r="I240" i="2"/>
  <c r="J240" i="2" s="1"/>
  <c r="I238" i="2"/>
  <c r="J238" i="2" s="1"/>
  <c r="G238" i="2"/>
  <c r="I236" i="2"/>
  <c r="J236" i="2" s="1"/>
  <c r="G236" i="2"/>
  <c r="I234" i="2"/>
  <c r="J234" i="2" s="1"/>
  <c r="G234" i="2"/>
  <c r="I232" i="2"/>
  <c r="J232" i="2" s="1"/>
  <c r="G232" i="2"/>
  <c r="I228" i="2"/>
  <c r="J228" i="2" s="1"/>
  <c r="G228" i="2"/>
  <c r="I226" i="2"/>
  <c r="J226" i="2" s="1"/>
  <c r="G226" i="2"/>
  <c r="I224" i="2"/>
  <c r="J224" i="2" s="1"/>
  <c r="G224" i="2"/>
  <c r="G221" i="2"/>
  <c r="I221" i="2"/>
  <c r="J221" i="2" s="1"/>
  <c r="G214" i="2"/>
  <c r="I214" i="2"/>
  <c r="J214" i="2" s="1"/>
  <c r="G211" i="2"/>
  <c r="I211" i="2"/>
  <c r="J211" i="2" s="1"/>
  <c r="G209" i="2"/>
  <c r="I209" i="2"/>
  <c r="J209" i="2" s="1"/>
  <c r="G207" i="2"/>
  <c r="I207" i="2"/>
  <c r="J207" i="2" s="1"/>
  <c r="G204" i="2"/>
  <c r="I204" i="2"/>
  <c r="J204" i="2" s="1"/>
  <c r="G202" i="2"/>
  <c r="I202" i="2"/>
  <c r="J202" i="2" s="1"/>
  <c r="G200" i="2"/>
  <c r="I200" i="2"/>
  <c r="J200" i="2" s="1"/>
  <c r="G198" i="2"/>
  <c r="I198" i="2"/>
  <c r="J198" i="2" s="1"/>
  <c r="G196" i="2"/>
  <c r="I196" i="2"/>
  <c r="J196" i="2" s="1"/>
  <c r="G194" i="2"/>
  <c r="I194" i="2"/>
  <c r="J194" i="2" s="1"/>
  <c r="G192" i="2"/>
  <c r="I192" i="2"/>
  <c r="J192" i="2" s="1"/>
  <c r="G190" i="2"/>
  <c r="I190" i="2"/>
  <c r="J190" i="2" s="1"/>
  <c r="G188" i="2"/>
  <c r="I188" i="2"/>
  <c r="J188" i="2" s="1"/>
  <c r="G185" i="2"/>
  <c r="I185" i="2"/>
  <c r="J185" i="2" s="1"/>
  <c r="I115" i="2"/>
  <c r="J115" i="2" s="1"/>
  <c r="G115" i="2"/>
  <c r="I31" i="2"/>
  <c r="J31" i="2" s="1"/>
  <c r="K31" i="2" s="1"/>
  <c r="G31" i="2"/>
  <c r="I26" i="2"/>
  <c r="J26" i="2" s="1"/>
  <c r="K26" i="2" s="1"/>
  <c r="G26" i="2"/>
</calcChain>
</file>

<file path=xl/sharedStrings.xml><?xml version="1.0" encoding="utf-8"?>
<sst xmlns="http://schemas.openxmlformats.org/spreadsheetml/2006/main" count="625" uniqueCount="439">
  <si>
    <t>Зам. главного врача по ЭВ                                                                       Н.Н.Тимофеева</t>
  </si>
  <si>
    <t>Дуплексное сканирование сосудов (вен) нижних конечностей</t>
  </si>
  <si>
    <t>4.</t>
  </si>
  <si>
    <t>Дуплексное сканирование сосудов (артерий) нижних конечностей</t>
  </si>
  <si>
    <t>3.</t>
  </si>
  <si>
    <t>Дуплексное сканирование сосудов (вен) верхних конечностей</t>
  </si>
  <si>
    <t>2.</t>
  </si>
  <si>
    <t>Дуплексное сканирование сосудов (артерий) верхних конечностей</t>
  </si>
  <si>
    <t>1.</t>
  </si>
  <si>
    <t>Ультразвуковые исследования</t>
  </si>
  <si>
    <t>Исследование ФВД, проба с бронхолитиком</t>
  </si>
  <si>
    <t>14.</t>
  </si>
  <si>
    <t>Исследование функции внешнего дыхания (ФВД)</t>
  </si>
  <si>
    <t>13.</t>
  </si>
  <si>
    <t>Реовазография (верхних или нижних конечностей)</t>
  </si>
  <si>
    <t>12.</t>
  </si>
  <si>
    <t>Вызванные корковые сомато-сенсорные потенциалы</t>
  </si>
  <si>
    <t>11.</t>
  </si>
  <si>
    <t xml:space="preserve">Зрительные вызванные потенциалы </t>
  </si>
  <si>
    <t>10.</t>
  </si>
  <si>
    <t xml:space="preserve">Вызванные стволовые слуховые потенциалы </t>
  </si>
  <si>
    <t>9.</t>
  </si>
  <si>
    <t>Суточная регистрация ЭКГ</t>
  </si>
  <si>
    <t>8.</t>
  </si>
  <si>
    <t>Суточная регистрация артериального давления</t>
  </si>
  <si>
    <t>7.</t>
  </si>
  <si>
    <t>Электромиография стимуляционная</t>
  </si>
  <si>
    <t>6.</t>
  </si>
  <si>
    <t>Эхоэнцефалоскопия</t>
  </si>
  <si>
    <t>5.</t>
  </si>
  <si>
    <t>Электроэнцефалография</t>
  </si>
  <si>
    <t>Реоэнцефалография</t>
  </si>
  <si>
    <t>Велоэргометрия (ВЭМ)</t>
  </si>
  <si>
    <t>Электрокардиография (ЭКГ)</t>
  </si>
  <si>
    <t>Функционально – диагностические исследования</t>
  </si>
  <si>
    <t>Внутримышечная инъекция</t>
  </si>
  <si>
    <t>Внутривенная инъекция</t>
  </si>
  <si>
    <t>Процедурный кабинет</t>
  </si>
  <si>
    <t>Колоноскопия</t>
  </si>
  <si>
    <t>Ректороманоскопия</t>
  </si>
  <si>
    <t>Эндоскопические исследования</t>
  </si>
  <si>
    <t>Прием в смотровом кабинете</t>
  </si>
  <si>
    <t>Введение ВМС (без стоимости внутриматочной спирали)</t>
  </si>
  <si>
    <t>Диаэлектрокоагуляция шейки матки</t>
  </si>
  <si>
    <t>Ванночки влагалищные</t>
  </si>
  <si>
    <t>Кабинет гинеколога</t>
  </si>
  <si>
    <t>Внутрисуставная пункция</t>
  </si>
  <si>
    <t>Перевязка гнойная</t>
  </si>
  <si>
    <t>Перевязка  чистая</t>
  </si>
  <si>
    <t>Гнойная амбулаторная операция</t>
  </si>
  <si>
    <t>Чистая амбулаторная операция</t>
  </si>
  <si>
    <t>Кабинет хирурга</t>
  </si>
  <si>
    <t>Определение компьютерных полей зрения</t>
  </si>
  <si>
    <t>Биомикроскопия</t>
  </si>
  <si>
    <t>Удаление поверхностных инородных тел</t>
  </si>
  <si>
    <t>Промывание слезных путей</t>
  </si>
  <si>
    <t>Тонометрия</t>
  </si>
  <si>
    <t xml:space="preserve">Определение остроты зрения </t>
  </si>
  <si>
    <t>Подбор простых очков</t>
  </si>
  <si>
    <t>Подбор сложных очков</t>
  </si>
  <si>
    <t>Кабинет офтальмолога</t>
  </si>
  <si>
    <t>Предрейсовый (послерейсовый) медицинский осмотр водителей транспортных средств</t>
  </si>
  <si>
    <t>Приемное отделение</t>
  </si>
  <si>
    <t>Цена</t>
  </si>
  <si>
    <t xml:space="preserve">Цена </t>
  </si>
  <si>
    <t xml:space="preserve">   ДМС</t>
  </si>
  <si>
    <t xml:space="preserve"> ДМС</t>
  </si>
  <si>
    <t>Цена на 30.08.07</t>
  </si>
  <si>
    <t>Цена на 30.04.2006 г.</t>
  </si>
  <si>
    <t>Наименование услуги (работы)</t>
  </si>
  <si>
    <t>№ п/п</t>
  </si>
  <si>
    <t>(выполняемые) ГУЗ "Областная больница № 2"</t>
  </si>
  <si>
    <t>о ценах на платные услуги, работы, оказываемые</t>
  </si>
  <si>
    <t>Информация</t>
  </si>
  <si>
    <t xml:space="preserve">                                                         "____" __________ 2016    год    </t>
  </si>
  <si>
    <t xml:space="preserve">                                                          _____________ Н.В.Лебедев</t>
  </si>
  <si>
    <t xml:space="preserve">                                                             ГУЗ "Областная больница № 2"</t>
  </si>
  <si>
    <t xml:space="preserve">                               Главный врач</t>
  </si>
  <si>
    <t xml:space="preserve">                                 "УТВЕРЖДАЮ"</t>
  </si>
  <si>
    <t>Занятие на тренажерах (60 минут)</t>
  </si>
  <si>
    <t>Занятие на тренажерах (30 минут)</t>
  </si>
  <si>
    <t>Инфракрасная вибротерапия на установке "Нуга-Бест"</t>
  </si>
  <si>
    <t>Инфракрасная турманиевая терапия</t>
  </si>
  <si>
    <t>Физиотерапевтическое отделение</t>
  </si>
  <si>
    <t>Забор крови из вены</t>
  </si>
  <si>
    <t>Фиброгастродуоденоскопия (ФГС поликлиника)</t>
  </si>
  <si>
    <t>Фундус-камера (обследование 1 глаза)</t>
  </si>
  <si>
    <t>Пахиметрия (обследование 1 глаза)</t>
  </si>
  <si>
    <t>Оптическая когерентная томография (обследование 1 глаза)</t>
  </si>
  <si>
    <t>Допрививочный осмотр терапевта</t>
  </si>
  <si>
    <t>Прививки</t>
  </si>
  <si>
    <t>Медицинское обеспечение мероприятия</t>
  </si>
  <si>
    <t>Консультация</t>
  </si>
  <si>
    <t>Комплексная коррекция блефарохалазиса</t>
  </si>
  <si>
    <t>Блефаропластика (пластика век) (2 категория сложности)</t>
  </si>
  <si>
    <t>Блефаропластика (пластика век) (3 категория сложности)</t>
  </si>
  <si>
    <t>Широкий шейно-лицевой лифтинг (1 категория сложности)</t>
  </si>
  <si>
    <t>Широкий шейно-лицевой лифтинг (2 категория сложности)</t>
  </si>
  <si>
    <t>Широкий шейно-лицевой лифтинг (3 категория сложности)</t>
  </si>
  <si>
    <t>Операции в косметологии (хирургической)</t>
  </si>
  <si>
    <t>УЗИ мягких тканей туловища и конечностей (одна область)</t>
  </si>
  <si>
    <t>20.</t>
  </si>
  <si>
    <t>УЗИ слюнных желез</t>
  </si>
  <si>
    <t>19.</t>
  </si>
  <si>
    <t>УЗИ плевральных полостей</t>
  </si>
  <si>
    <t>18.</t>
  </si>
  <si>
    <t>17.</t>
  </si>
  <si>
    <t>УЗИ молочных желез</t>
  </si>
  <si>
    <t>16.</t>
  </si>
  <si>
    <t>15.</t>
  </si>
  <si>
    <t>Исследование сосудов с цветным доплеровским картированием</t>
  </si>
  <si>
    <t>Ультразвуковое исследование сердца с доплеровским анализом</t>
  </si>
  <si>
    <t>УЗИ коленных суставов</t>
  </si>
  <si>
    <t>УЗИ селезенки</t>
  </si>
  <si>
    <t>УЗИ поджелудочной железы</t>
  </si>
  <si>
    <t>УЗИ печени и желчного пузыря</t>
  </si>
  <si>
    <t>УЗИ органов малого таза</t>
  </si>
  <si>
    <t>Комплексное УЗИ органов брюшной полости (печень, желчный пузырь, поджелудочная железа,  селезенка)</t>
  </si>
  <si>
    <t>Комплексное УЗИ органов брюшной полости (печень, желчный пузырь, поджелудочная железа, почки, надпочечников, селезенка)</t>
  </si>
  <si>
    <t>УЗИ щитовидной железы</t>
  </si>
  <si>
    <t>УЗИ предстательной железы и яичек</t>
  </si>
  <si>
    <t>УЗИ почек и надпочечников</t>
  </si>
  <si>
    <t>Маммография</t>
  </si>
  <si>
    <t>58.</t>
  </si>
  <si>
    <t>652,,75</t>
  </si>
  <si>
    <t>Рентгенография крестца и копчика в 2 проекциях</t>
  </si>
  <si>
    <t>57.</t>
  </si>
  <si>
    <t>Рентгенография крестца и копчика в 1 проекции</t>
  </si>
  <si>
    <t>56.</t>
  </si>
  <si>
    <t>Рентгенография илеосакр.сочленений (2снимка)</t>
  </si>
  <si>
    <t>55.</t>
  </si>
  <si>
    <t>рен</t>
  </si>
  <si>
    <t>Прицельная рентгенография сегментов позвоночника</t>
  </si>
  <si>
    <t>54.</t>
  </si>
  <si>
    <t>Рентгенография пояснично-крестцового отдела позвоночника в 2 проекциях</t>
  </si>
  <si>
    <t>53.</t>
  </si>
  <si>
    <t>Рентгенография пояснично-крестцового отдела позвоночника в 1 проекции</t>
  </si>
  <si>
    <t>52.</t>
  </si>
  <si>
    <t>Рентгенография грудного отдела позвоночника в 2 проекциях</t>
  </si>
  <si>
    <t>51.</t>
  </si>
  <si>
    <t>Рентгенография грудного отдела позвоночника в 1 проекции</t>
  </si>
  <si>
    <t>50.</t>
  </si>
  <si>
    <t>Рентгенография шейного отдела позвоночника в 2 проекциях</t>
  </si>
  <si>
    <t>49.</t>
  </si>
  <si>
    <t>Рентгенография шейного отдела позвоночника в 1 проекции</t>
  </si>
  <si>
    <t>48.</t>
  </si>
  <si>
    <t>Рентгенография с прямым увеличением (органы грудной клетки)</t>
  </si>
  <si>
    <t>47.</t>
  </si>
  <si>
    <t>Рентгенография позвоночника с разворотом в 3/4 (1 снимок)</t>
  </si>
  <si>
    <t>46.</t>
  </si>
  <si>
    <t>Рентгенография позвоночника по Мазо</t>
  </si>
  <si>
    <t>45.</t>
  </si>
  <si>
    <t>Дополнительный снимок в специальной проекции (черепа)</t>
  </si>
  <si>
    <t>44.</t>
  </si>
  <si>
    <t>Рентгенография основной пазухи</t>
  </si>
  <si>
    <t>43.</t>
  </si>
  <si>
    <t>Рентгенография глаза с протезом по Балтину</t>
  </si>
  <si>
    <t>42.</t>
  </si>
  <si>
    <t>Рентгенография орбиты в 2 проекциях</t>
  </si>
  <si>
    <t>41.</t>
  </si>
  <si>
    <t>Рентгенография орбит в 1 проекции</t>
  </si>
  <si>
    <t>40.</t>
  </si>
  <si>
    <t>Функция исследования позвоночника</t>
  </si>
  <si>
    <t>39.</t>
  </si>
  <si>
    <t>Рентгенография каналов зрительных нервов по Резе</t>
  </si>
  <si>
    <t>38.</t>
  </si>
  <si>
    <t>Рентгенография височных костей по Стенверсу (2 снимка)</t>
  </si>
  <si>
    <t>37.</t>
  </si>
  <si>
    <t>Рентгенография височных костей по Шюллеру (2 снимка)</t>
  </si>
  <si>
    <t>36.</t>
  </si>
  <si>
    <t>Рентгенография височных костей по Майеру (2 снимка)</t>
  </si>
  <si>
    <t>35.</t>
  </si>
  <si>
    <t>Прицельный снимок турецкого седла</t>
  </si>
  <si>
    <t>34.</t>
  </si>
  <si>
    <t>Рентгенография черепа в специальной укладке</t>
  </si>
  <si>
    <t>33.</t>
  </si>
  <si>
    <t>Заочная консультация по предствленной  рентгенограмме с оформлением протокола</t>
  </si>
  <si>
    <t>32.</t>
  </si>
  <si>
    <t>Томография в 2 проекциях</t>
  </si>
  <si>
    <t>31.</t>
  </si>
  <si>
    <t>Томография в 1 проекции</t>
  </si>
  <si>
    <t>30.</t>
  </si>
  <si>
    <t>Флюорография в профилактических целях в 2 проекциях</t>
  </si>
  <si>
    <t>29.</t>
  </si>
  <si>
    <t>Флюорография в профилактических целях в 1 проекции</t>
  </si>
  <si>
    <t>28.</t>
  </si>
  <si>
    <t>Флюорография ОГК в диагностических целях</t>
  </si>
  <si>
    <t>27.</t>
  </si>
  <si>
    <t>Урография в/в</t>
  </si>
  <si>
    <t>26.</t>
  </si>
  <si>
    <t>Урография обзорная</t>
  </si>
  <si>
    <t>25.</t>
  </si>
  <si>
    <t>Рентгенография мягких тканей</t>
  </si>
  <si>
    <t>24.</t>
  </si>
  <si>
    <t>Рентгенография костей таза</t>
  </si>
  <si>
    <t>23.</t>
  </si>
  <si>
    <t>Функциональное исследование позвоночника по методу Мазо</t>
  </si>
  <si>
    <t>22.</t>
  </si>
  <si>
    <t xml:space="preserve">Рентгенография грудины </t>
  </si>
  <si>
    <t>21.</t>
  </si>
  <si>
    <t>Рентгенография ребер с аутокомпрессией во время дыхания</t>
  </si>
  <si>
    <t>Рентгенография лопатки в 2 проекциях</t>
  </si>
  <si>
    <t>Рентгенография ключицы</t>
  </si>
  <si>
    <t>Рентгенография височной кости</t>
  </si>
  <si>
    <t>Рентгенография костей носа</t>
  </si>
  <si>
    <t>Рентгенография нижней челюсти</t>
  </si>
  <si>
    <t>Рентгенография височно-челюстного сустава</t>
  </si>
  <si>
    <t>Рентгенография придаточных пазух носа</t>
  </si>
  <si>
    <t>Рентгенография черепа в 2 проекциях</t>
  </si>
  <si>
    <t>Рентгенография периферических отделов скелета и позвоночника в 2 проекциях</t>
  </si>
  <si>
    <t>Рентгенография периферических отделов скелета и позвоночника в 1 проекции</t>
  </si>
  <si>
    <t>Самостоятельная рентгеноскопия и рентгенография пищевода</t>
  </si>
  <si>
    <t>Рентгенография (обзорная) брюшной полости</t>
  </si>
  <si>
    <t>Рентгеноскопия, рентгенография желудка по трад. мет.</t>
  </si>
  <si>
    <t>Рентегоскопия (обзорная) брюшной полости</t>
  </si>
  <si>
    <t>Рентгенография сердца, диафрагмы</t>
  </si>
  <si>
    <t>Рентгенография гортани</t>
  </si>
  <si>
    <t>Рентгенография обзор грудной клетки в 2 проекциях</t>
  </si>
  <si>
    <t>Рентгенография обзор грудной клетки в 1 проекции</t>
  </si>
  <si>
    <t xml:space="preserve">Рентгеноскопия органов грудной клетки </t>
  </si>
  <si>
    <t>Рентгеновский кабинет</t>
  </si>
  <si>
    <t xml:space="preserve">Массаж стопы и голени </t>
  </si>
  <si>
    <t xml:space="preserve">Массаж голеностопного сустава </t>
  </si>
  <si>
    <t xml:space="preserve">Массаж коленного сустава </t>
  </si>
  <si>
    <t xml:space="preserve">Массаж тазобедренного сустава </t>
  </si>
  <si>
    <t xml:space="preserve">Массаж кисти </t>
  </si>
  <si>
    <t xml:space="preserve">Массаж лучезапястного сустава </t>
  </si>
  <si>
    <t xml:space="preserve">Массаж локтевого сустава </t>
  </si>
  <si>
    <t xml:space="preserve">Массаж плечевого сустава </t>
  </si>
  <si>
    <t xml:space="preserve">Массаж передней брюшной стенки </t>
  </si>
  <si>
    <t xml:space="preserve">Массаж нижней конечности </t>
  </si>
  <si>
    <t xml:space="preserve">Массаж грудной клетки </t>
  </si>
  <si>
    <t>Массаж спины</t>
  </si>
  <si>
    <t xml:space="preserve">Массаж пояснично-крестцовой области </t>
  </si>
  <si>
    <t xml:space="preserve">Массаж грудного отдела позвоночника </t>
  </si>
  <si>
    <t xml:space="preserve">Массаж верхней конечности </t>
  </si>
  <si>
    <t xml:space="preserve">Массаж воротниковой области </t>
  </si>
  <si>
    <t xml:space="preserve">Массаж лица </t>
  </si>
  <si>
    <t xml:space="preserve">Массаж волосистой части головы </t>
  </si>
  <si>
    <t>Массаж</t>
  </si>
  <si>
    <t>Аппликация грязи и торфа (1 зона)</t>
  </si>
  <si>
    <t xml:space="preserve">Парафининовая аппликация (1 зона) </t>
  </si>
  <si>
    <t>Галокамера</t>
  </si>
  <si>
    <t>Душ Шарко</t>
  </si>
  <si>
    <t>Подводный душ-массаж</t>
  </si>
  <si>
    <t>Душ циркулярный</t>
  </si>
  <si>
    <t>Душ восходящий</t>
  </si>
  <si>
    <t>Гальванические ванны</t>
  </si>
  <si>
    <t>Ванны хвойные</t>
  </si>
  <si>
    <t>Ванны йодобромные</t>
  </si>
  <si>
    <t>Ванны скипидарные</t>
  </si>
  <si>
    <t>Ванные вихревые</t>
  </si>
  <si>
    <t>Ванные морские</t>
  </si>
  <si>
    <t>Водогрязелечение</t>
  </si>
  <si>
    <t xml:space="preserve">Лазеротерапия </t>
  </si>
  <si>
    <t>Импульсная терапия</t>
  </si>
  <si>
    <t xml:space="preserve">Ингаляция </t>
  </si>
  <si>
    <t>Ультразвуковая терапия</t>
  </si>
  <si>
    <t>УФО (носа, зева)</t>
  </si>
  <si>
    <t>Магнитотерапия</t>
  </si>
  <si>
    <t>Микроволновая терапия</t>
  </si>
  <si>
    <t>Индуктотерапия</t>
  </si>
  <si>
    <t>УВЧ-терапия</t>
  </si>
  <si>
    <t>Дарсонвализация</t>
  </si>
  <si>
    <t>Электрическая стимуляция мышц</t>
  </si>
  <si>
    <t>Электрофорез полостной</t>
  </si>
  <si>
    <t>Электрофорез</t>
  </si>
  <si>
    <t>КВЧ-терапия</t>
  </si>
  <si>
    <t xml:space="preserve">Консультация зав.кардиологическим отделением </t>
  </si>
  <si>
    <t xml:space="preserve">Консультация зав.неврологическим отделением </t>
  </si>
  <si>
    <t xml:space="preserve">Консультация зав.офтальмологическим отделением </t>
  </si>
  <si>
    <t>Консультация эндокринолога</t>
  </si>
  <si>
    <t xml:space="preserve">Консультация ревматолога </t>
  </si>
  <si>
    <t>Консультация кардиолога</t>
  </si>
  <si>
    <t>Консультация уролога</t>
  </si>
  <si>
    <t>Консультация офтальмолога</t>
  </si>
  <si>
    <t>Консультация отоларинголога</t>
  </si>
  <si>
    <t>Консультация невролога</t>
  </si>
  <si>
    <t>Консультация хирурга</t>
  </si>
  <si>
    <t xml:space="preserve">Консультация гинеколога </t>
  </si>
  <si>
    <t>Консультация терапевта</t>
  </si>
  <si>
    <t>Медосмотр эндокринолога</t>
  </si>
  <si>
    <t>Медосмотр уролога</t>
  </si>
  <si>
    <t>Медосмотр офтальмолога</t>
  </si>
  <si>
    <t>Медосмотр отоларинголога</t>
  </si>
  <si>
    <t>Медосмотр невролога</t>
  </si>
  <si>
    <t>Медосмотр хирурга</t>
  </si>
  <si>
    <t xml:space="preserve">Медосмотр гинеколога </t>
  </si>
  <si>
    <t xml:space="preserve">2. </t>
  </si>
  <si>
    <t>Медосмотр терапевта</t>
  </si>
  <si>
    <t>Медицинский осмотр</t>
  </si>
  <si>
    <t>Энцклеация (внутривенный наркоз)</t>
  </si>
  <si>
    <t>Энцклеация (без наркоза)</t>
  </si>
  <si>
    <t>Операции в офтальмологическом отделении</t>
  </si>
  <si>
    <t>Иглорефлексотерапия (1 процедура)</t>
  </si>
  <si>
    <t>Цитологическое исследование мазка шейки матки на онкоцитологию  (скрининг)</t>
  </si>
  <si>
    <t>Цитологическое исследование пунктата щитовидной железы</t>
  </si>
  <si>
    <t>Цитологическое исследование отделяемого слизистой носа</t>
  </si>
  <si>
    <t>Цитологическое исследование пунктата молочной железы</t>
  </si>
  <si>
    <t>Цитологическое исследование отделяемого из соска</t>
  </si>
  <si>
    <t>Цитологическое исследование синовиальной жидкости</t>
  </si>
  <si>
    <t>Цитологическое исследование соскоба шейки матки и цервикального канала</t>
  </si>
  <si>
    <t>Цитология</t>
  </si>
  <si>
    <t>Определение ЛПВП (альфахолестерина)</t>
  </si>
  <si>
    <r>
      <t xml:space="preserve">Определение гликолизированного гемоглобина в сыворотке крови </t>
    </r>
    <r>
      <rPr>
        <sz val="8"/>
        <rFont val="Times New Roman"/>
        <family val="1"/>
        <charset val="204"/>
      </rPr>
      <t>(на б/х анализаторе «Хитачи»)</t>
    </r>
  </si>
  <si>
    <r>
      <t xml:space="preserve">Определение МВ креатинкиназы в сыворотке крови </t>
    </r>
    <r>
      <rPr>
        <sz val="8"/>
        <rFont val="Times New Roman"/>
        <family val="1"/>
        <charset val="204"/>
      </rPr>
      <t>(на б/х анализаторе «Хитачи»)</t>
    </r>
  </si>
  <si>
    <r>
      <t xml:space="preserve">Определение магния в сыворотке крови в сыворотке крови </t>
    </r>
    <r>
      <rPr>
        <sz val="8"/>
        <rFont val="Times New Roman"/>
        <family val="1"/>
        <charset val="204"/>
      </rPr>
      <t>(на б/х анализаторе «Хитачи»)</t>
    </r>
  </si>
  <si>
    <r>
      <t xml:space="preserve">Определение неорганического фосфора в сыворотке крови </t>
    </r>
    <r>
      <rPr>
        <sz val="8"/>
        <rFont val="Times New Roman"/>
        <family val="1"/>
        <charset val="204"/>
      </rPr>
      <t>(на б/х анализаторе «Хитачи»)</t>
    </r>
  </si>
  <si>
    <t>Определение АЧТВ</t>
  </si>
  <si>
    <t>Определение Д-димеров</t>
  </si>
  <si>
    <t>Определение фибриногена</t>
  </si>
  <si>
    <t>Исследование липидного профиля в сыворотке крови</t>
  </si>
  <si>
    <t>Определение в крови содержания карбоксигемоглобина</t>
  </si>
  <si>
    <t>Определение в крови содержания метгемоглобина</t>
  </si>
  <si>
    <t>Простат специфический антиген (ПСА) методом ИФА</t>
  </si>
  <si>
    <t>Определение антигена СА-125 (ИФА)</t>
  </si>
  <si>
    <t>Определение АТ к сифилису (ИФА)</t>
  </si>
  <si>
    <t>Определение общего белка на Хитачи</t>
  </si>
  <si>
    <r>
      <t>Определение общей креатинкиназы в сыворотке крови (</t>
    </r>
    <r>
      <rPr>
        <sz val="8"/>
        <color indexed="8"/>
        <rFont val="Times New Roman"/>
        <family val="1"/>
        <charset val="204"/>
      </rPr>
      <t>на б/х анализаторе «Хитачи»)</t>
    </r>
  </si>
  <si>
    <t>Исследование кала на простейшие</t>
  </si>
  <si>
    <t>Исследование соскоба на энтеробиоз</t>
  </si>
  <si>
    <r>
      <t>Опр. группы крови и резус фактора в КДЛ (</t>
    </r>
    <r>
      <rPr>
        <sz val="8"/>
        <rFont val="Times New Roman"/>
        <family val="1"/>
        <charset val="204"/>
      </rPr>
      <t>исслед.из веноз. крови)</t>
    </r>
  </si>
  <si>
    <t>Экспресс-диагностика сифилиса</t>
  </si>
  <si>
    <r>
      <t>Опр.кальция в сыворотке крови</t>
    </r>
    <r>
      <rPr>
        <sz val="8"/>
        <rFont val="Times New Roman"/>
        <family val="1"/>
        <charset val="204"/>
      </rPr>
      <t xml:space="preserve"> (на б/х анализаторе «Хитачи»)</t>
    </r>
  </si>
  <si>
    <t>Определение белка в моче</t>
  </si>
  <si>
    <r>
      <t>Опр.щелочной фосфатазы в сывор.крови (</t>
    </r>
    <r>
      <rPr>
        <sz val="8"/>
        <rFont val="Times New Roman"/>
        <family val="1"/>
        <charset val="204"/>
      </rPr>
      <t>на б/х анализаторе «Хитачи»)</t>
    </r>
  </si>
  <si>
    <r>
      <t>Опр.Гаммаглутамилт ранспептидазы в сывор.крови (</t>
    </r>
    <r>
      <rPr>
        <sz val="6"/>
        <rFont val="Times New Roman"/>
        <family val="1"/>
        <charset val="204"/>
      </rPr>
      <t>на б/х анализаторе «Хитачи»</t>
    </r>
    <r>
      <rPr>
        <sz val="8"/>
        <rFont val="Times New Roman"/>
        <family val="1"/>
        <charset val="204"/>
      </rPr>
      <t>)</t>
    </r>
  </si>
  <si>
    <r>
      <t xml:space="preserve">Опр.аспарагиновой трансаминазы в сывор. крови </t>
    </r>
    <r>
      <rPr>
        <sz val="8"/>
        <rFont val="Times New Roman"/>
        <family val="1"/>
        <charset val="204"/>
      </rPr>
      <t>(на б/х анализаторе «Хитачи»)</t>
    </r>
  </si>
  <si>
    <r>
      <t>Опр.аланиновой трансаминазы в сывор.крови (</t>
    </r>
    <r>
      <rPr>
        <sz val="8"/>
        <rFont val="Times New Roman"/>
        <family val="1"/>
        <charset val="204"/>
      </rPr>
      <t>на б/х анализаторе «Хитачи»)</t>
    </r>
  </si>
  <si>
    <t>Определение титра-антистрептолизина-О в сыворотке крови</t>
  </si>
  <si>
    <t>Исследование химической коагулограммы</t>
  </si>
  <si>
    <r>
      <t xml:space="preserve">Опр.панкреатической амилазы в сыворотке крови </t>
    </r>
    <r>
      <rPr>
        <sz val="8"/>
        <rFont val="Times New Roman"/>
        <family val="1"/>
        <charset val="204"/>
      </rPr>
      <t>(на б/х анализаторе «Хитачи»)</t>
    </r>
  </si>
  <si>
    <r>
      <t xml:space="preserve">Опр.железа в сыворотке крови </t>
    </r>
    <r>
      <rPr>
        <sz val="8"/>
        <rFont val="Times New Roman"/>
        <family val="1"/>
        <charset val="204"/>
      </rPr>
      <t>(на б/х анализаторе «Хитачи»)</t>
    </r>
  </si>
  <si>
    <r>
      <t xml:space="preserve">Опр.мочевой кислоты в сыворотке крови </t>
    </r>
    <r>
      <rPr>
        <sz val="8"/>
        <rFont val="Times New Roman"/>
        <family val="1"/>
        <charset val="204"/>
      </rPr>
      <t>(на б/х анализаторе «Хитачи»)</t>
    </r>
  </si>
  <si>
    <r>
      <t xml:space="preserve">Опр.триглицеридов в сыворотке крови </t>
    </r>
    <r>
      <rPr>
        <sz val="8"/>
        <rFont val="Times New Roman"/>
        <family val="1"/>
        <charset val="204"/>
      </rPr>
      <t>(на б/х анализаторе «Хитачи»)</t>
    </r>
  </si>
  <si>
    <r>
      <t>Опр.холестерина в сыворотке крови (</t>
    </r>
    <r>
      <rPr>
        <sz val="8"/>
        <rFont val="Times New Roman"/>
        <family val="1"/>
        <charset val="204"/>
      </rPr>
      <t>на б/х анализаторе «Хитачи»)</t>
    </r>
  </si>
  <si>
    <t xml:space="preserve">Определение глюкозы крови /на б/х анализаторе «Хитачи»/ </t>
  </si>
  <si>
    <t xml:space="preserve">Определение глюкозы крови /ручной метод/ </t>
  </si>
  <si>
    <r>
      <t xml:space="preserve">Опр.креатинина в сыворотке крови </t>
    </r>
    <r>
      <rPr>
        <sz val="8"/>
        <rFont val="Times New Roman"/>
        <family val="1"/>
        <charset val="204"/>
      </rPr>
      <t xml:space="preserve">(на б/х анализаторе «Хитачи») </t>
    </r>
  </si>
  <si>
    <r>
      <t xml:space="preserve">Опр.мочевины в сыворотке крови </t>
    </r>
    <r>
      <rPr>
        <sz val="8"/>
        <rFont val="Times New Roman"/>
        <family val="1"/>
        <charset val="204"/>
      </rPr>
      <t xml:space="preserve">(на б/х анализаторе «Хитачи»)  </t>
    </r>
  </si>
  <si>
    <r>
      <t xml:space="preserve">Опр. билирубина в сыворотке крови </t>
    </r>
    <r>
      <rPr>
        <sz val="8"/>
        <rFont val="Times New Roman"/>
        <family val="1"/>
        <charset val="204"/>
      </rPr>
      <t xml:space="preserve">(на б/х анализаторе «Хитачи») </t>
    </r>
  </si>
  <si>
    <r>
      <t xml:space="preserve">Определение электролитов  в крови </t>
    </r>
    <r>
      <rPr>
        <sz val="8"/>
        <rFont val="Times New Roman"/>
        <family val="1"/>
        <charset val="204"/>
      </rPr>
      <t>(1 тест на ионы калия, натрия, хлора) (на б/х анализаторе «Хитачи»)</t>
    </r>
  </si>
  <si>
    <t>Определение общего белка и белковых фракций в сыворотке крови</t>
  </si>
  <si>
    <t>Определение ревматоидного фактора в сыворотке крови</t>
  </si>
  <si>
    <t>Определение С-реактивного белка в сыворотке крови</t>
  </si>
  <si>
    <t>Исследование сока простаты</t>
  </si>
  <si>
    <t xml:space="preserve">Исследование кала на яйца гельминтов  </t>
  </si>
  <si>
    <t>Исследование кала на Копрограмму</t>
  </si>
  <si>
    <t xml:space="preserve">Определение микроальбумина в моче </t>
  </si>
  <si>
    <t>Исследование мазков на гонорею и трихомониаз</t>
  </si>
  <si>
    <t>Исследование ацетона мочи</t>
  </si>
  <si>
    <t>Исследование глюкозы мочи</t>
  </si>
  <si>
    <t>Исследование мочи (по Нечипоренко)</t>
  </si>
  <si>
    <t>Исследование общего анализа мочи</t>
  </si>
  <si>
    <t>Определение Международного нормализированного отношения (МНО)</t>
  </si>
  <si>
    <t>Определение протромбинового времени (по Квику)</t>
  </si>
  <si>
    <t>Определение времени свертывания и кровотечения</t>
  </si>
  <si>
    <t>Подсчет тромбоцитов в мазках крови (по Фонио)</t>
  </si>
  <si>
    <t>Подсчет ретикулоцитов в окрашенных мазках</t>
  </si>
  <si>
    <t xml:space="preserve">Исследование сокращенного анализа крови </t>
  </si>
  <si>
    <t>Исслед. общего анализа крови на гемат. анализаторе "КХ"</t>
  </si>
  <si>
    <t>Исследование общего анализа крови (ручной метод)</t>
  </si>
  <si>
    <t>Клинико-диагностические исследования</t>
  </si>
  <si>
    <t>Ежедневный осмотр врачом-офтальмологом с наблюдением и уходом среднего и младшего медицинского персонала в отделении стационара</t>
  </si>
  <si>
    <t>В01.029.005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</si>
  <si>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</si>
  <si>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В01.023.003</t>
  </si>
  <si>
    <t>Ежедневный осмотр врачом-кардиологом с наблюдением и уходом среднего и младшего медицинского персонала в отделении стационара</t>
  </si>
  <si>
    <t>В01.015.006</t>
  </si>
  <si>
    <t>Стационар</t>
  </si>
  <si>
    <t>Дневной стационар  (Рассеянный склероз) —  1 пациенто/день</t>
  </si>
  <si>
    <t>Дневной стационар  (Последствие нейроинфекции) —  1 пациенто/день</t>
  </si>
  <si>
    <t>Дневной стационар  (ВСД, кризовое течение) —  1 пациенто/день</t>
  </si>
  <si>
    <t>Дневной стационар  (Последствия ЧМТ) —  1 пациенто/день</t>
  </si>
  <si>
    <t>Дневной стационар (ДЭП II степени, декомпенсация) —  1 пациенто/день</t>
  </si>
  <si>
    <t>Дневной стационар  (Дорсопатия) —  1 пациенто/день</t>
  </si>
  <si>
    <t>Дневной стационар  (Хронический бронхит) —  1 пациенто/день</t>
  </si>
  <si>
    <t>Дневной стационар  (Бронхиальная астма, ХОБЛ) —  1 пациенто/день</t>
  </si>
  <si>
    <t>Дневной стационар  (ИБС. Стенокардия напряжения) —  1 пациенто/день</t>
  </si>
  <si>
    <t>Дневной стационар  (ИБС. Атеросклеротический кардиосклероз с нарушением ритма) —  1 пациенто/день</t>
  </si>
  <si>
    <t>Дневной стационар  (Гипертоническая болезнь) —  1 пациенто/день</t>
  </si>
  <si>
    <t>Дневной стационар  (Ревматоидный артрит) —  1 пациенто/день</t>
  </si>
  <si>
    <t>Дневной стационар  (Остеоартроз) —  1 пациенто/день</t>
  </si>
  <si>
    <t>Дневной стационар  (Заболевание желудочно-кишечного тракта) —              1 пациенто/день</t>
  </si>
  <si>
    <t>Дневной стационар  (Сахарный диабет) — 1 пациенто/день</t>
  </si>
  <si>
    <t>____ ____________ 2013 год                           "____" ____________ 2013 год</t>
  </si>
  <si>
    <t xml:space="preserve">_______________ Л.И.Летникова                      ___________________ Н.В.Лебедев       </t>
  </si>
  <si>
    <t>Начальник управления                                     Главный врач</t>
  </si>
  <si>
    <t>"СОГЛАСОВАНО"                                           "УТВЕРЖДАЮ"</t>
  </si>
  <si>
    <t>Косметология  (хирургическая) 1 койко/день</t>
  </si>
  <si>
    <t>Косметология (хирургическая)</t>
  </si>
  <si>
    <t>Гинекомастия (удаление молочной железы)</t>
  </si>
  <si>
    <t>Подтяжка груди</t>
  </si>
  <si>
    <t>Комплексная пластическая хирургия груди</t>
  </si>
  <si>
    <t>Уменьшение размера груди. Коррекция формы груди</t>
  </si>
  <si>
    <t>Увеличение размера груди</t>
  </si>
  <si>
    <t>Иссечение рубцово-измененных тканей (с пластикой местными тканями) - 1 см.</t>
  </si>
  <si>
    <t xml:space="preserve">Удаление грыж с пластикой местными тканями (с применением аллтрансплонтанта) (паховые, бедренные, пупочные) </t>
  </si>
  <si>
    <t>Удаление поверхностных новообразований ( с пластикой местными тканями) - 1 см.</t>
  </si>
  <si>
    <t>Отопластика (исправление лопоухости, коррекция ушей)</t>
  </si>
  <si>
    <t>Пластика губ</t>
  </si>
  <si>
    <t>Ринопластика (коррекция носа)</t>
  </si>
  <si>
    <t>Варикоцеле</t>
  </si>
  <si>
    <t>Обрезание полового члена</t>
  </si>
  <si>
    <t>Пластика малых половых губ</t>
  </si>
  <si>
    <t>Круропластика (коррекция формы и размера голеней)</t>
  </si>
  <si>
    <t>Подтяжка бедер</t>
  </si>
  <si>
    <t>Липофилинг. Увеличение ягодиц</t>
  </si>
  <si>
    <t>Липофилинг. Исправление формы ног</t>
  </si>
  <si>
    <t>Липофилинг лицевой зоны</t>
  </si>
  <si>
    <t>Липпосакция (вакуумное удаление жировых тканей)</t>
  </si>
  <si>
    <t>Подтяжка шеи</t>
  </si>
  <si>
    <t>Подтяжка средней лицевой зоны</t>
  </si>
  <si>
    <t>Подтяжка лба и бровей</t>
  </si>
  <si>
    <t>л/у забрюшинные, л/у паховые)</t>
  </si>
  <si>
    <t>надключичные и подключичные, л/у подмышечные,</t>
  </si>
  <si>
    <t xml:space="preserve">УЗИ лимфатических узлов (1 области - л/у шеи, л/у </t>
  </si>
  <si>
    <r>
      <t>УЗДГ сосудов (</t>
    </r>
    <r>
      <rPr>
        <sz val="8"/>
        <rFont val="Times New Roman"/>
        <family val="1"/>
        <charset val="204"/>
      </rPr>
      <t>артерий, вен</t>
    </r>
    <r>
      <rPr>
        <sz val="12"/>
        <rFont val="Times New Roman"/>
        <family val="1"/>
        <charset val="204"/>
      </rPr>
      <t>) конечностей со спектральн.анализом</t>
    </r>
  </si>
  <si>
    <t>УЗИ желчного пузыря с определением функции</t>
  </si>
  <si>
    <t xml:space="preserve">УЗИ мочевого пузыря с опр. ост. мочи </t>
  </si>
  <si>
    <t>Занятие ЛФК  с инструктором групповое</t>
  </si>
  <si>
    <t>Занятие ЛФК  с инструктором индивидуальное</t>
  </si>
  <si>
    <t>Удаление ВМС</t>
  </si>
  <si>
    <t>Коррекция аметропии без астигматизма</t>
  </si>
  <si>
    <t>Вакцинация (без учета стоимости вакцины )</t>
  </si>
  <si>
    <t>Дневной стационар</t>
  </si>
  <si>
    <r>
      <t>Абдоминопластика (коррекция живота, талии)</t>
    </r>
    <r>
      <rPr>
        <sz val="10"/>
        <rFont val="Times New Roman"/>
        <family val="1"/>
        <charset val="204"/>
      </rPr>
      <t>(1 категория сложности)</t>
    </r>
  </si>
  <si>
    <r>
      <t>Абдоминопластика (коррекция живота, талии)</t>
    </r>
    <r>
      <rPr>
        <sz val="10"/>
        <rFont val="Times New Roman"/>
        <family val="1"/>
        <charset val="204"/>
      </rPr>
      <t>(2 категория сложности)</t>
    </r>
  </si>
  <si>
    <r>
      <t>Абдоминопластика (коррекция живота, талии)</t>
    </r>
    <r>
      <rPr>
        <sz val="10"/>
        <rFont val="Times New Roman"/>
        <family val="1"/>
        <charset val="204"/>
      </rPr>
      <t>(3 категория сложности)</t>
    </r>
  </si>
  <si>
    <t>Блефаропластика (пластика век) ( 1 категория сложности)</t>
  </si>
  <si>
    <t>Реконструктивно-пластические и оптико-реконструктивные операции при травмах (открытых, закрытых) глаза, его придаточного аппарата, орбиты.</t>
  </si>
  <si>
    <t>Факоэмульсификация</t>
  </si>
  <si>
    <t xml:space="preserve">Склеропластика </t>
  </si>
  <si>
    <t>Транспупиллярная, микроинвазивная энергетическая оптико-реконструктивная и эндовитриальная 23,25 гейджевая хирургия при витреоретинальной патологии различного генеза</t>
  </si>
  <si>
    <t xml:space="preserve">Косоглазие </t>
  </si>
  <si>
    <t>Экстракапсулярная экстракция катаракты с имплантацией ИОЛ</t>
  </si>
  <si>
    <t>Операция при глаукоме</t>
  </si>
  <si>
    <t>здравоохранения Липецкой области              ГУЗ "Областная больница № 2"</t>
  </si>
  <si>
    <t>Зондирование слезного канала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</si>
</sst>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 Cyr"/>
      <family val="2"/>
      <charset val="204"/>
    </font>
    <font>
      <sz val="8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11">
    <xf numFmtId="0" fontId="0" fillId="0" borderId="0" xfId="0"/>
    <xf numFmtId="0" fontId="1" fillId="0" borderId="0" xfId="1"/>
    <xf numFmtId="0" fontId="2" fillId="0" borderId="0" xfId="1" applyFont="1" applyAlignment="1"/>
    <xf numFmtId="2" fontId="1" fillId="0" borderId="1" xfId="1" applyNumberFormat="1" applyBorder="1"/>
    <xf numFmtId="2" fontId="1" fillId="0" borderId="2" xfId="1" applyNumberFormat="1" applyBorder="1"/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justify" vertical="top" wrapText="1"/>
    </xf>
    <xf numFmtId="0" fontId="2" fillId="0" borderId="4" xfId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vertical="top" wrapText="1"/>
    </xf>
    <xf numFmtId="0" fontId="2" fillId="0" borderId="6" xfId="1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2" fontId="2" fillId="0" borderId="2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center"/>
    </xf>
    <xf numFmtId="0" fontId="1" fillId="0" borderId="1" xfId="1" applyFont="1" applyBorder="1"/>
    <xf numFmtId="2" fontId="1" fillId="0" borderId="6" xfId="1" applyNumberFormat="1" applyBorder="1"/>
    <xf numFmtId="2" fontId="1" fillId="0" borderId="5" xfId="1" applyNumberFormat="1" applyBorder="1"/>
    <xf numFmtId="0" fontId="1" fillId="0" borderId="6" xfId="1" applyBorder="1"/>
    <xf numFmtId="0" fontId="2" fillId="0" borderId="8" xfId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2" fillId="0" borderId="6" xfId="1" applyFont="1" applyBorder="1" applyAlignment="1">
      <alignment horizontal="justify" vertical="top" wrapText="1"/>
    </xf>
    <xf numFmtId="2" fontId="1" fillId="2" borderId="1" xfId="1" applyNumberFormat="1" applyFill="1" applyBorder="1"/>
    <xf numFmtId="2" fontId="1" fillId="2" borderId="2" xfId="1" applyNumberFormat="1" applyFill="1" applyBorder="1"/>
    <xf numFmtId="0" fontId="1" fillId="2" borderId="0" xfId="1" applyFill="1"/>
    <xf numFmtId="0" fontId="1" fillId="2" borderId="1" xfId="1" applyFont="1" applyFill="1" applyBorder="1"/>
    <xf numFmtId="0" fontId="2" fillId="2" borderId="4" xfId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2" fontId="2" fillId="2" borderId="2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justify" vertical="top" wrapText="1"/>
    </xf>
    <xf numFmtId="2" fontId="1" fillId="0" borderId="1" xfId="1" applyNumberFormat="1" applyFill="1" applyBorder="1"/>
    <xf numFmtId="2" fontId="1" fillId="0" borderId="2" xfId="1" applyNumberFormat="1" applyFill="1" applyBorder="1"/>
    <xf numFmtId="0" fontId="1" fillId="0" borderId="0" xfId="1" applyFill="1"/>
    <xf numFmtId="0" fontId="2" fillId="0" borderId="4" xfId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2" fontId="2" fillId="0" borderId="11" xfId="1" applyNumberFormat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12" xfId="1" applyFont="1" applyFill="1" applyBorder="1" applyAlignment="1">
      <alignment horizontal="justify" vertical="top" wrapText="1"/>
    </xf>
    <xf numFmtId="0" fontId="2" fillId="0" borderId="1" xfId="1" applyFont="1" applyFill="1" applyBorder="1" applyAlignment="1">
      <alignment horizontal="center" vertical="top" wrapText="1"/>
    </xf>
    <xf numFmtId="0" fontId="4" fillId="0" borderId="4" xfId="1" applyFont="1" applyFill="1" applyBorder="1" applyAlignment="1">
      <alignment horizontal="center"/>
    </xf>
    <xf numFmtId="2" fontId="2" fillId="0" borderId="2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justify" vertical="top" wrapText="1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7" fillId="0" borderId="0" xfId="1" applyFont="1"/>
    <xf numFmtId="0" fontId="8" fillId="0" borderId="0" xfId="1" applyFont="1" applyAlignment="1">
      <alignment horizontal="center"/>
    </xf>
    <xf numFmtId="0" fontId="2" fillId="0" borderId="0" xfId="1" applyFont="1" applyBorder="1" applyAlignment="1">
      <alignment horizontal="justify" vertical="top" wrapText="1"/>
    </xf>
    <xf numFmtId="2" fontId="9" fillId="0" borderId="5" xfId="1" applyNumberFormat="1" applyFont="1" applyBorder="1"/>
    <xf numFmtId="2" fontId="9" fillId="0" borderId="2" xfId="1" applyNumberFormat="1" applyFont="1" applyBorder="1"/>
    <xf numFmtId="0" fontId="2" fillId="0" borderId="1" xfId="1" applyFont="1" applyBorder="1"/>
    <xf numFmtId="0" fontId="2" fillId="0" borderId="1" xfId="1" applyFont="1" applyBorder="1" applyAlignment="1">
      <alignment horizontal="left"/>
    </xf>
    <xf numFmtId="0" fontId="1" fillId="0" borderId="2" xfId="1" applyBorder="1"/>
    <xf numFmtId="0" fontId="10" fillId="0" borderId="13" xfId="1" applyFont="1" applyBorder="1"/>
    <xf numFmtId="2" fontId="2" fillId="0" borderId="2" xfId="1" applyNumberFormat="1" applyFont="1" applyBorder="1"/>
    <xf numFmtId="0" fontId="2" fillId="0" borderId="7" xfId="1" applyFont="1" applyBorder="1" applyAlignment="1">
      <alignment wrapText="1"/>
    </xf>
    <xf numFmtId="0" fontId="2" fillId="0" borderId="7" xfId="1" applyFont="1" applyBorder="1" applyAlignment="1">
      <alignment horizontal="center" wrapText="1"/>
    </xf>
    <xf numFmtId="0" fontId="2" fillId="0" borderId="6" xfId="1" applyFont="1" applyBorder="1" applyAlignment="1">
      <alignment wrapText="1"/>
    </xf>
    <xf numFmtId="2" fontId="1" fillId="0" borderId="12" xfId="1" applyNumberFormat="1" applyBorder="1"/>
    <xf numFmtId="0" fontId="1" fillId="0" borderId="11" xfId="1" applyBorder="1"/>
    <xf numFmtId="0" fontId="2" fillId="0" borderId="1" xfId="1" applyFont="1" applyBorder="1" applyAlignment="1">
      <alignment wrapText="1"/>
    </xf>
    <xf numFmtId="2" fontId="1" fillId="0" borderId="1" xfId="1" applyNumberFormat="1" applyBorder="1" applyAlignment="1">
      <alignment horizontal="right"/>
    </xf>
    <xf numFmtId="0" fontId="1" fillId="0" borderId="5" xfId="1" applyBorder="1"/>
    <xf numFmtId="0" fontId="2" fillId="0" borderId="8" xfId="1" applyFont="1" applyBorder="1" applyAlignment="1">
      <alignment horizontal="center" wrapText="1"/>
    </xf>
    <xf numFmtId="2" fontId="1" fillId="0" borderId="11" xfId="1" applyNumberFormat="1" applyBorder="1"/>
    <xf numFmtId="0" fontId="2" fillId="0" borderId="12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/>
    </xf>
    <xf numFmtId="2" fontId="2" fillId="0" borderId="12" xfId="1" applyNumberFormat="1" applyFont="1" applyBorder="1" applyAlignment="1">
      <alignment horizontal="center"/>
    </xf>
    <xf numFmtId="0" fontId="2" fillId="0" borderId="12" xfId="1" applyFont="1" applyBorder="1" applyAlignment="1">
      <alignment horizontal="center" wrapText="1"/>
    </xf>
    <xf numFmtId="0" fontId="2" fillId="0" borderId="12" xfId="1" applyFont="1" applyBorder="1" applyAlignment="1">
      <alignment horizontal="left" vertical="top" wrapText="1"/>
    </xf>
    <xf numFmtId="2" fontId="1" fillId="0" borderId="12" xfId="1" applyNumberFormat="1" applyBorder="1" applyAlignment="1">
      <alignment horizontal="right"/>
    </xf>
    <xf numFmtId="0" fontId="2" fillId="0" borderId="4" xfId="1" applyFont="1" applyBorder="1" applyAlignment="1">
      <alignment horizontal="center" wrapText="1"/>
    </xf>
    <xf numFmtId="0" fontId="2" fillId="0" borderId="13" xfId="1" applyFont="1" applyBorder="1" applyAlignment="1">
      <alignment horizontal="left" wrapText="1"/>
    </xf>
    <xf numFmtId="0" fontId="2" fillId="0" borderId="13" xfId="1" applyNumberFormat="1" applyFont="1" applyBorder="1" applyAlignment="1">
      <alignment horizontal="center" wrapText="1"/>
    </xf>
    <xf numFmtId="2" fontId="1" fillId="0" borderId="13" xfId="1" applyNumberFormat="1" applyBorder="1" applyAlignment="1"/>
    <xf numFmtId="2" fontId="1" fillId="0" borderId="10" xfId="1" applyNumberFormat="1" applyBorder="1"/>
    <xf numFmtId="2" fontId="2" fillId="0" borderId="3" xfId="1" applyNumberFormat="1" applyFont="1" applyBorder="1" applyAlignment="1">
      <alignment horizontal="center"/>
    </xf>
    <xf numFmtId="0" fontId="2" fillId="0" borderId="5" xfId="1" applyFont="1" applyBorder="1" applyAlignment="1">
      <alignment horizontal="center" vertical="top" wrapText="1"/>
    </xf>
    <xf numFmtId="2" fontId="1" fillId="0" borderId="13" xfId="1" applyNumberFormat="1" applyBorder="1"/>
    <xf numFmtId="2" fontId="1" fillId="0" borderId="3" xfId="1" applyNumberFormat="1" applyBorder="1"/>
    <xf numFmtId="0" fontId="2" fillId="0" borderId="1" xfId="1" applyNumberFormat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/>
    </xf>
    <xf numFmtId="0" fontId="2" fillId="0" borderId="14" xfId="1" applyFont="1" applyBorder="1" applyAlignment="1">
      <alignment horizontal="justify" vertical="top" wrapText="1"/>
    </xf>
    <xf numFmtId="0" fontId="1" fillId="0" borderId="13" xfId="1" applyBorder="1"/>
    <xf numFmtId="0" fontId="2" fillId="0" borderId="13" xfId="1" applyFont="1" applyBorder="1" applyAlignment="1">
      <alignment horizontal="center"/>
    </xf>
    <xf numFmtId="2" fontId="2" fillId="0" borderId="13" xfId="1" applyNumberFormat="1" applyFont="1" applyBorder="1" applyAlignment="1">
      <alignment horizontal="center"/>
    </xf>
    <xf numFmtId="0" fontId="2" fillId="0" borderId="13" xfId="1" applyFont="1" applyBorder="1" applyAlignment="1">
      <alignment horizontal="center" wrapText="1"/>
    </xf>
    <xf numFmtId="0" fontId="2" fillId="0" borderId="13" xfId="1" applyFont="1" applyBorder="1" applyAlignment="1">
      <alignment horizontal="justify" vertical="top" wrapText="1"/>
    </xf>
    <xf numFmtId="2" fontId="1" fillId="0" borderId="15" xfId="1" applyNumberFormat="1" applyBorder="1" applyAlignment="1"/>
    <xf numFmtId="0" fontId="2" fillId="0" borderId="8" xfId="1" applyFont="1" applyBorder="1" applyAlignment="1">
      <alignment horizontal="justify" vertical="top" wrapText="1"/>
    </xf>
    <xf numFmtId="0" fontId="2" fillId="0" borderId="4" xfId="1" applyFont="1" applyBorder="1" applyAlignment="1">
      <alignment horizontal="justify" vertical="top" wrapText="1"/>
    </xf>
    <xf numFmtId="0" fontId="2" fillId="0" borderId="3" xfId="1" applyFont="1" applyBorder="1" applyAlignment="1">
      <alignment horizontal="center"/>
    </xf>
    <xf numFmtId="0" fontId="2" fillId="0" borderId="16" xfId="1" applyFont="1" applyBorder="1" applyAlignment="1">
      <alignment horizontal="justify" vertical="top" wrapText="1"/>
    </xf>
    <xf numFmtId="2" fontId="1" fillId="0" borderId="1" xfId="1" applyNumberFormat="1" applyBorder="1" applyAlignment="1"/>
    <xf numFmtId="2" fontId="2" fillId="0" borderId="17" xfId="1" applyNumberFormat="1" applyFont="1" applyBorder="1" applyAlignment="1">
      <alignment horizontal="center"/>
    </xf>
    <xf numFmtId="0" fontId="2" fillId="0" borderId="4" xfId="1" applyFont="1" applyBorder="1" applyAlignment="1">
      <alignment horizontal="justify" wrapText="1"/>
    </xf>
    <xf numFmtId="0" fontId="2" fillId="0" borderId="13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justify" wrapText="1"/>
    </xf>
    <xf numFmtId="0" fontId="2" fillId="0" borderId="14" xfId="1" applyFont="1" applyBorder="1" applyAlignment="1">
      <alignment horizontal="center"/>
    </xf>
    <xf numFmtId="2" fontId="2" fillId="0" borderId="11" xfId="1" applyNumberFormat="1" applyFont="1" applyBorder="1" applyAlignment="1">
      <alignment horizontal="center"/>
    </xf>
    <xf numFmtId="0" fontId="2" fillId="0" borderId="12" xfId="1" applyFont="1" applyBorder="1" applyAlignment="1">
      <alignment horizontal="justify" wrapText="1"/>
    </xf>
    <xf numFmtId="0" fontId="2" fillId="0" borderId="17" xfId="1" applyFont="1" applyBorder="1" applyAlignment="1">
      <alignment horizontal="center" wrapText="1"/>
    </xf>
    <xf numFmtId="0" fontId="2" fillId="0" borderId="17" xfId="1" applyFont="1" applyBorder="1" applyAlignment="1">
      <alignment horizontal="justify" vertical="top" wrapText="1"/>
    </xf>
    <xf numFmtId="0" fontId="7" fillId="0" borderId="1" xfId="1" applyFont="1" applyBorder="1" applyAlignment="1">
      <alignment horizontal="center"/>
    </xf>
    <xf numFmtId="0" fontId="7" fillId="0" borderId="1" xfId="1" applyFont="1" applyBorder="1"/>
    <xf numFmtId="0" fontId="1" fillId="0" borderId="0" xfId="1" applyNumberFormat="1" applyAlignment="1">
      <alignment horizontal="center"/>
    </xf>
    <xf numFmtId="2" fontId="2" fillId="0" borderId="4" xfId="1" applyNumberFormat="1" applyFont="1" applyBorder="1" applyAlignment="1">
      <alignment horizontal="center"/>
    </xf>
    <xf numFmtId="2" fontId="1" fillId="0" borderId="18" xfId="1" applyNumberFormat="1" applyBorder="1"/>
    <xf numFmtId="2" fontId="1" fillId="0" borderId="19" xfId="1" applyNumberFormat="1" applyBorder="1"/>
    <xf numFmtId="2" fontId="1" fillId="0" borderId="20" xfId="1" applyNumberFormat="1" applyBorder="1"/>
    <xf numFmtId="0" fontId="1" fillId="0" borderId="21" xfId="1" applyBorder="1"/>
    <xf numFmtId="0" fontId="4" fillId="0" borderId="22" xfId="1" applyFont="1" applyBorder="1" applyAlignment="1">
      <alignment horizontal="center"/>
    </xf>
    <xf numFmtId="2" fontId="2" fillId="0" borderId="19" xfId="1" applyNumberFormat="1" applyFont="1" applyBorder="1" applyAlignment="1">
      <alignment horizontal="center"/>
    </xf>
    <xf numFmtId="2" fontId="2" fillId="0" borderId="20" xfId="1" applyNumberFormat="1" applyFont="1" applyBorder="1" applyAlignment="1">
      <alignment horizontal="center"/>
    </xf>
    <xf numFmtId="0" fontId="2" fillId="0" borderId="19" xfId="1" applyFont="1" applyBorder="1" applyAlignment="1">
      <alignment horizontal="center" vertical="top" wrapText="1"/>
    </xf>
    <xf numFmtId="0" fontId="2" fillId="0" borderId="19" xfId="1" applyFont="1" applyBorder="1" applyAlignment="1">
      <alignment vertical="top" wrapText="1"/>
    </xf>
    <xf numFmtId="0" fontId="2" fillId="0" borderId="23" xfId="1" applyFont="1" applyBorder="1" applyAlignment="1">
      <alignment horizontal="center" vertical="top" wrapText="1"/>
    </xf>
    <xf numFmtId="0" fontId="1" fillId="0" borderId="0" xfId="1" applyBorder="1"/>
    <xf numFmtId="0" fontId="4" fillId="0" borderId="8" xfId="1" applyFont="1" applyBorder="1" applyAlignment="1">
      <alignment horizontal="center"/>
    </xf>
    <xf numFmtId="0" fontId="2" fillId="0" borderId="6" xfId="1" applyFont="1" applyFill="1" applyBorder="1" applyAlignment="1">
      <alignment horizontal="center" vertical="top" wrapText="1"/>
    </xf>
    <xf numFmtId="0" fontId="2" fillId="0" borderId="3" xfId="1" applyFont="1" applyBorder="1" applyAlignment="1">
      <alignment wrapText="1"/>
    </xf>
    <xf numFmtId="0" fontId="1" fillId="0" borderId="10" xfId="1" applyBorder="1"/>
    <xf numFmtId="2" fontId="1" fillId="0" borderId="13" xfId="1" applyNumberFormat="1" applyFont="1" applyBorder="1"/>
    <xf numFmtId="0" fontId="1" fillId="0" borderId="13" xfId="1" applyFont="1" applyBorder="1"/>
    <xf numFmtId="2" fontId="1" fillId="0" borderId="13" xfId="1" applyNumberFormat="1" applyFill="1" applyBorder="1"/>
    <xf numFmtId="0" fontId="1" fillId="0" borderId="13" xfId="1" applyFill="1" applyBorder="1"/>
    <xf numFmtId="0" fontId="2" fillId="0" borderId="13" xfId="1" applyFont="1" applyFill="1" applyBorder="1" applyAlignment="1">
      <alignment horizontal="center"/>
    </xf>
    <xf numFmtId="2" fontId="2" fillId="0" borderId="13" xfId="1" applyNumberFormat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 wrapText="1"/>
    </xf>
    <xf numFmtId="0" fontId="2" fillId="0" borderId="13" xfId="1" applyFont="1" applyFill="1" applyBorder="1" applyAlignment="1">
      <alignment horizontal="justify" vertical="top" wrapText="1"/>
    </xf>
    <xf numFmtId="0" fontId="2" fillId="0" borderId="13" xfId="1" applyFont="1" applyFill="1" applyBorder="1" applyAlignment="1">
      <alignment horizontal="center" vertical="top" wrapText="1"/>
    </xf>
    <xf numFmtId="2" fontId="9" fillId="0" borderId="13" xfId="1" applyNumberFormat="1" applyFont="1" applyBorder="1"/>
    <xf numFmtId="0" fontId="12" fillId="0" borderId="13" xfId="1" applyFont="1" applyBorder="1"/>
    <xf numFmtId="0" fontId="2" fillId="0" borderId="13" xfId="1" applyFont="1" applyBorder="1" applyAlignment="1">
      <alignment wrapText="1"/>
    </xf>
    <xf numFmtId="0" fontId="2" fillId="0" borderId="13" xfId="1" applyFont="1" applyBorder="1"/>
    <xf numFmtId="2" fontId="1" fillId="0" borderId="13" xfId="1" applyNumberFormat="1" applyFont="1" applyFill="1" applyBorder="1"/>
    <xf numFmtId="0" fontId="1" fillId="0" borderId="13" xfId="1" applyFont="1" applyFill="1" applyBorder="1"/>
    <xf numFmtId="0" fontId="2" fillId="0" borderId="13" xfId="1" applyFont="1" applyFill="1" applyBorder="1"/>
    <xf numFmtId="0" fontId="2" fillId="0" borderId="13" xfId="1" applyFont="1" applyBorder="1" applyAlignment="1">
      <alignment vertical="top" wrapText="1"/>
    </xf>
    <xf numFmtId="0" fontId="2" fillId="0" borderId="13" xfId="1" applyFont="1" applyFill="1" applyBorder="1" applyAlignment="1">
      <alignment vertical="top" wrapText="1"/>
    </xf>
    <xf numFmtId="0" fontId="7" fillId="0" borderId="13" xfId="1" applyFont="1" applyBorder="1" applyAlignment="1">
      <alignment wrapText="1"/>
    </xf>
    <xf numFmtId="2" fontId="2" fillId="0" borderId="13" xfId="1" applyNumberFormat="1" applyFont="1" applyBorder="1" applyAlignment="1">
      <alignment horizontal="center" wrapText="1"/>
    </xf>
    <xf numFmtId="2" fontId="2" fillId="0" borderId="13" xfId="1" applyNumberFormat="1" applyFont="1" applyBorder="1" applyAlignment="1">
      <alignment horizontal="center" vertical="top" wrapText="1"/>
    </xf>
    <xf numFmtId="0" fontId="1" fillId="0" borderId="6" xfId="1" applyFont="1" applyBorder="1"/>
    <xf numFmtId="2" fontId="2" fillId="0" borderId="13" xfId="1" applyNumberFormat="1" applyFont="1" applyBorder="1"/>
    <xf numFmtId="0" fontId="2" fillId="0" borderId="13" xfId="1" applyFont="1" applyBorder="1" applyAlignment="1">
      <alignment horizontal="justify"/>
    </xf>
    <xf numFmtId="2" fontId="10" fillId="0" borderId="13" xfId="1" applyNumberFormat="1" applyFont="1" applyBorder="1"/>
    <xf numFmtId="0" fontId="2" fillId="0" borderId="13" xfId="1" applyNumberFormat="1" applyFont="1" applyBorder="1" applyAlignment="1">
      <alignment horizontal="center"/>
    </xf>
    <xf numFmtId="0" fontId="12" fillId="0" borderId="0" xfId="1" applyFont="1"/>
    <xf numFmtId="2" fontId="2" fillId="0" borderId="2" xfId="1" applyNumberFormat="1" applyFont="1" applyBorder="1" applyAlignment="1">
      <alignment horizontal="right"/>
    </xf>
    <xf numFmtId="0" fontId="2" fillId="0" borderId="2" xfId="1" applyFont="1" applyBorder="1" applyAlignment="1">
      <alignment horizontal="center"/>
    </xf>
    <xf numFmtId="0" fontId="10" fillId="0" borderId="25" xfId="1" applyFont="1" applyBorder="1"/>
    <xf numFmtId="2" fontId="2" fillId="0" borderId="6" xfId="1" applyNumberFormat="1" applyFont="1" applyBorder="1"/>
    <xf numFmtId="0" fontId="2" fillId="0" borderId="6" xfId="1" applyFont="1" applyBorder="1"/>
    <xf numFmtId="2" fontId="2" fillId="0" borderId="2" xfId="1" applyNumberFormat="1" applyFont="1" applyBorder="1" applyAlignment="1">
      <alignment vertical="top" wrapText="1"/>
    </xf>
    <xf numFmtId="2" fontId="10" fillId="0" borderId="1" xfId="1" applyNumberFormat="1" applyFont="1" applyBorder="1"/>
    <xf numFmtId="0" fontId="2" fillId="0" borderId="0" xfId="1" applyFont="1" applyAlignment="1">
      <alignment horizontal="justify"/>
    </xf>
    <xf numFmtId="2" fontId="12" fillId="0" borderId="13" xfId="1" applyNumberFormat="1" applyFont="1" applyBorder="1"/>
    <xf numFmtId="0" fontId="2" fillId="0" borderId="13" xfId="1" applyNumberFormat="1" applyFont="1" applyBorder="1" applyAlignment="1">
      <alignment horizontal="justify"/>
    </xf>
    <xf numFmtId="1" fontId="10" fillId="0" borderId="13" xfId="1" applyNumberFormat="1" applyFont="1" applyBorder="1"/>
    <xf numFmtId="2" fontId="15" fillId="0" borderId="13" xfId="1" applyNumberFormat="1" applyFont="1" applyBorder="1"/>
    <xf numFmtId="0" fontId="15" fillId="0" borderId="13" xfId="1" applyFont="1" applyBorder="1"/>
    <xf numFmtId="0" fontId="2" fillId="0" borderId="1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justify" vertical="top" wrapText="1"/>
    </xf>
    <xf numFmtId="2" fontId="1" fillId="0" borderId="6" xfId="1" applyNumberFormat="1" applyBorder="1" applyAlignment="1">
      <alignment horizontal="right"/>
    </xf>
    <xf numFmtId="2" fontId="1" fillId="0" borderId="12" xfId="1" applyNumberFormat="1" applyBorder="1" applyAlignment="1">
      <alignment horizontal="right"/>
    </xf>
    <xf numFmtId="0" fontId="2" fillId="0" borderId="1" xfId="1" applyFont="1" applyBorder="1" applyAlignment="1">
      <alignment horizontal="center" wrapText="1"/>
    </xf>
    <xf numFmtId="2" fontId="1" fillId="0" borderId="1" xfId="1" applyNumberFormat="1" applyBorder="1" applyAlignment="1">
      <alignment horizontal="right"/>
    </xf>
    <xf numFmtId="0" fontId="3" fillId="0" borderId="3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justify" vertical="top" wrapText="1"/>
    </xf>
    <xf numFmtId="2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24" xfId="1" applyFont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26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1" fillId="0" borderId="0" xfId="1" applyBorder="1" applyAlignment="1">
      <alignment horizontal="center"/>
    </xf>
    <xf numFmtId="0" fontId="2" fillId="0" borderId="6" xfId="1" applyFont="1" applyFill="1" applyBorder="1" applyAlignment="1">
      <alignment horizontal="justify" vertical="top" wrapText="1"/>
    </xf>
    <xf numFmtId="0" fontId="2" fillId="0" borderId="6" xfId="1" applyFont="1" applyFill="1" applyBorder="1" applyAlignment="1">
      <alignment horizontal="center" wrapText="1"/>
    </xf>
    <xf numFmtId="2" fontId="2" fillId="0" borderId="5" xfId="1" applyNumberFormat="1" applyFont="1" applyFill="1" applyBorder="1" applyAlignment="1">
      <alignment horizontal="center"/>
    </xf>
    <xf numFmtId="2" fontId="2" fillId="0" borderId="6" xfId="1" applyNumberFormat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2" fontId="1" fillId="0" borderId="6" xfId="1" applyNumberFormat="1" applyFill="1" applyBorder="1"/>
    <xf numFmtId="2" fontId="1" fillId="0" borderId="5" xfId="1" applyNumberFormat="1" applyFill="1" applyBorder="1"/>
    <xf numFmtId="0" fontId="4" fillId="0" borderId="13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4"/>
  <sheetViews>
    <sheetView tabSelected="1" topLeftCell="A106" workbookViewId="0">
      <selection activeCell="A130" sqref="A130:K130"/>
    </sheetView>
  </sheetViews>
  <sheetFormatPr defaultRowHeight="12.75" x14ac:dyDescent="0.2"/>
  <cols>
    <col min="1" max="1" width="13.42578125" style="1" customWidth="1"/>
    <col min="2" max="2" width="66.28515625" style="1" customWidth="1"/>
    <col min="3" max="10" width="0" style="1" hidden="1" customWidth="1"/>
    <col min="11" max="11" width="10.5703125" style="1" customWidth="1"/>
    <col min="12" max="16384" width="9.140625" style="1"/>
  </cols>
  <sheetData>
    <row r="1" spans="1:11" ht="15.75" x14ac:dyDescent="0.25">
      <c r="A1" s="200" t="s">
        <v>78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5.75" x14ac:dyDescent="0.25">
      <c r="A2" s="200" t="s">
        <v>77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5.75" x14ac:dyDescent="0.25">
      <c r="A3" s="200" t="s">
        <v>76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ht="12.75" customHeight="1" x14ac:dyDescent="0.2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ht="15.75" customHeight="1" x14ac:dyDescent="0.25">
      <c r="A5" s="200" t="s">
        <v>75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</row>
    <row r="6" spans="1:11" ht="15.75" customHeight="1" x14ac:dyDescent="0.25">
      <c r="A6" s="200" t="s">
        <v>74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</row>
    <row r="7" spans="1:11" ht="20.25" x14ac:dyDescent="0.3">
      <c r="A7" s="58"/>
      <c r="B7" s="58"/>
      <c r="C7" s="58"/>
      <c r="D7" s="58"/>
      <c r="E7" s="58"/>
      <c r="F7" s="58"/>
      <c r="G7" s="58"/>
      <c r="H7" s="58"/>
      <c r="I7" s="58"/>
    </row>
    <row r="8" spans="1:11" ht="20.25" hidden="1" customHeight="1" x14ac:dyDescent="0.3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</row>
    <row r="9" spans="1:11" ht="15.75" hidden="1" customHeight="1" x14ac:dyDescent="0.25">
      <c r="A9" s="201" t="s">
        <v>388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1" ht="15.75" hidden="1" customHeight="1" x14ac:dyDescent="0.25">
      <c r="A10" s="201" t="s">
        <v>387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</row>
    <row r="11" spans="1:11" ht="15.75" hidden="1" customHeight="1" x14ac:dyDescent="0.25">
      <c r="A11" s="201" t="s">
        <v>437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</row>
    <row r="12" spans="1:11" ht="15.75" hidden="1" customHeight="1" x14ac:dyDescent="0.25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</row>
    <row r="13" spans="1:11" ht="15.75" hidden="1" customHeight="1" x14ac:dyDescent="0.25">
      <c r="A13" s="201" t="s">
        <v>386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</row>
    <row r="14" spans="1:11" ht="15.75" hidden="1" customHeight="1" x14ac:dyDescent="0.25">
      <c r="A14" s="201" t="s">
        <v>385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</row>
    <row r="15" spans="1:11" ht="20.25" hidden="1" customHeight="1" x14ac:dyDescent="0.3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197"/>
    </row>
    <row r="16" spans="1:11" ht="15" customHeight="1" x14ac:dyDescent="0.3">
      <c r="A16" s="197" t="s">
        <v>73</v>
      </c>
      <c r="B16" s="197"/>
      <c r="C16" s="197"/>
      <c r="D16" s="197"/>
      <c r="E16" s="197"/>
      <c r="F16" s="197"/>
      <c r="G16" s="197"/>
      <c r="H16" s="197"/>
      <c r="I16" s="197"/>
      <c r="J16" s="197"/>
    </row>
    <row r="17" spans="1:11" ht="20.25" customHeight="1" x14ac:dyDescent="0.3">
      <c r="A17" s="197" t="s">
        <v>72</v>
      </c>
      <c r="B17" s="197"/>
      <c r="C17" s="197"/>
      <c r="D17" s="197"/>
      <c r="E17" s="197"/>
      <c r="F17" s="197"/>
      <c r="G17" s="197"/>
      <c r="H17" s="197"/>
      <c r="I17" s="197"/>
      <c r="J17" s="197"/>
    </row>
    <row r="18" spans="1:11" ht="20.25" x14ac:dyDescent="0.3">
      <c r="A18" s="197" t="s">
        <v>71</v>
      </c>
      <c r="B18" s="197"/>
      <c r="C18" s="197"/>
      <c r="D18" s="197"/>
      <c r="E18" s="197"/>
      <c r="F18" s="197"/>
      <c r="G18" s="197"/>
      <c r="H18" s="197"/>
      <c r="I18" s="197"/>
      <c r="J18" s="197"/>
    </row>
    <row r="19" spans="1:11" x14ac:dyDescent="0.2">
      <c r="A19" s="57"/>
      <c r="B19" s="57"/>
      <c r="C19" s="57"/>
      <c r="D19" s="56"/>
      <c r="E19" s="56"/>
    </row>
    <row r="20" spans="1:11" ht="58.5" customHeight="1" x14ac:dyDescent="0.25">
      <c r="A20" s="54" t="s">
        <v>70</v>
      </c>
      <c r="B20" s="54" t="s">
        <v>69</v>
      </c>
      <c r="C20" s="55" t="s">
        <v>68</v>
      </c>
      <c r="D20" s="55">
        <v>1.1200000000000001</v>
      </c>
      <c r="E20" s="54" t="s">
        <v>67</v>
      </c>
      <c r="F20" s="53" t="s">
        <v>66</v>
      </c>
      <c r="G20" s="19" t="s">
        <v>65</v>
      </c>
      <c r="I20" s="52" t="s">
        <v>64</v>
      </c>
      <c r="J20" s="51" t="s">
        <v>63</v>
      </c>
      <c r="K20" s="50" t="s">
        <v>63</v>
      </c>
    </row>
    <row r="21" spans="1:11" ht="19.5" customHeight="1" x14ac:dyDescent="0.2">
      <c r="A21" s="198" t="s">
        <v>369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</row>
    <row r="22" spans="1:11" ht="45.6" customHeight="1" x14ac:dyDescent="0.25">
      <c r="A22" s="99" t="s">
        <v>368</v>
      </c>
      <c r="B22" s="150" t="s">
        <v>367</v>
      </c>
      <c r="C22" s="108">
        <v>77.56</v>
      </c>
      <c r="D22" s="97">
        <f>C22*0.12</f>
        <v>9.3071999999999999</v>
      </c>
      <c r="E22" s="97">
        <f>C22+D22</f>
        <v>86.867199999999997</v>
      </c>
      <c r="F22" s="96">
        <v>94.82</v>
      </c>
      <c r="G22" s="172">
        <f>E22*2</f>
        <v>173.73439999999999</v>
      </c>
      <c r="H22" s="173"/>
      <c r="I22" s="172">
        <f>E22*1.1</f>
        <v>95.553920000000005</v>
      </c>
      <c r="J22" s="172">
        <f>I22*1.1</f>
        <v>105.10931200000002</v>
      </c>
      <c r="K22" s="171">
        <v>4997</v>
      </c>
    </row>
    <row r="23" spans="1:11" ht="46.5" customHeight="1" x14ac:dyDescent="0.25">
      <c r="A23" s="170" t="s">
        <v>366</v>
      </c>
      <c r="B23" s="150" t="s">
        <v>365</v>
      </c>
      <c r="C23" s="144"/>
      <c r="D23" s="144"/>
      <c r="E23" s="144"/>
      <c r="F23" s="144"/>
      <c r="G23" s="144"/>
      <c r="H23" s="144"/>
      <c r="I23" s="144"/>
      <c r="J23" s="169"/>
      <c r="K23" s="65">
        <v>3235</v>
      </c>
    </row>
    <row r="24" spans="1:11" ht="46.35" customHeight="1" x14ac:dyDescent="0.25">
      <c r="A24" s="170" t="s">
        <v>364</v>
      </c>
      <c r="B24" s="150" t="s">
        <v>363</v>
      </c>
      <c r="C24" s="144"/>
      <c r="D24" s="144"/>
      <c r="E24" s="144"/>
      <c r="F24" s="144"/>
      <c r="G24" s="144"/>
      <c r="H24" s="144"/>
      <c r="I24" s="144"/>
      <c r="J24" s="169"/>
      <c r="K24" s="65">
        <v>4145</v>
      </c>
    </row>
    <row r="25" spans="1:11" ht="19.5" customHeight="1" x14ac:dyDescent="0.2">
      <c r="A25" s="198" t="s">
        <v>293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</row>
    <row r="26" spans="1:11" ht="19.5" customHeight="1" x14ac:dyDescent="0.25">
      <c r="A26" s="7" t="s">
        <v>8</v>
      </c>
      <c r="B26" s="14" t="s">
        <v>436</v>
      </c>
      <c r="C26" s="16">
        <v>5636.86</v>
      </c>
      <c r="D26" s="15">
        <f t="shared" ref="D26:D32" si="0">C26*0.12</f>
        <v>676.42319999999995</v>
      </c>
      <c r="E26" s="6">
        <f t="shared" ref="E26:E32" si="1">C26+D26</f>
        <v>6313.2831999999999</v>
      </c>
      <c r="F26" s="9">
        <v>6330.59</v>
      </c>
      <c r="G26" s="19">
        <f t="shared" ref="G26:G32" si="2">E26*2</f>
        <v>12626.5664</v>
      </c>
      <c r="I26" s="4">
        <f t="shared" ref="I26:I32" si="3">E26*1.1</f>
        <v>6944.6115200000004</v>
      </c>
      <c r="J26" s="3">
        <f>I26*1.1</f>
        <v>7639.0726720000011</v>
      </c>
      <c r="K26" s="167">
        <f t="shared" ref="K26:K32" si="4">J26*1.05</f>
        <v>8021.0263056000013</v>
      </c>
    </row>
    <row r="27" spans="1:11" ht="30" customHeight="1" x14ac:dyDescent="0.25">
      <c r="A27" s="7" t="s">
        <v>6</v>
      </c>
      <c r="B27" s="14" t="s">
        <v>435</v>
      </c>
      <c r="C27" s="16">
        <v>8009.32</v>
      </c>
      <c r="D27" s="15">
        <f t="shared" si="0"/>
        <v>961.11839999999995</v>
      </c>
      <c r="E27" s="6">
        <f t="shared" si="1"/>
        <v>8970.4383999999991</v>
      </c>
      <c r="F27" s="9">
        <v>8995.0300000000007</v>
      </c>
      <c r="G27" s="19">
        <f t="shared" si="2"/>
        <v>17940.876799999998</v>
      </c>
      <c r="I27" s="4">
        <f t="shared" si="3"/>
        <v>9867.4822399999994</v>
      </c>
      <c r="J27" s="3">
        <f>I27*1.1</f>
        <v>10854.230464</v>
      </c>
      <c r="K27" s="167">
        <f t="shared" si="4"/>
        <v>11396.9419872</v>
      </c>
    </row>
    <row r="28" spans="1:11" ht="19.5" customHeight="1" x14ac:dyDescent="0.25">
      <c r="A28" s="7" t="s">
        <v>4</v>
      </c>
      <c r="B28" s="14" t="s">
        <v>434</v>
      </c>
      <c r="C28" s="16">
        <v>8130.96</v>
      </c>
      <c r="D28" s="15">
        <f t="shared" si="0"/>
        <v>975.71519999999998</v>
      </c>
      <c r="E28" s="6">
        <f t="shared" si="1"/>
        <v>9106.6751999999997</v>
      </c>
      <c r="F28" s="9">
        <v>9131.6299999999992</v>
      </c>
      <c r="G28" s="3">
        <f t="shared" si="2"/>
        <v>18213.350399999999</v>
      </c>
      <c r="I28" s="4">
        <f t="shared" si="3"/>
        <v>10017.342720000001</v>
      </c>
      <c r="J28" s="3">
        <f>I28*1.1</f>
        <v>11019.076992000002</v>
      </c>
      <c r="K28" s="167">
        <f t="shared" si="4"/>
        <v>11570.030841600003</v>
      </c>
    </row>
    <row r="29" spans="1:11" ht="62.25" customHeight="1" x14ac:dyDescent="0.25">
      <c r="A29" s="7" t="s">
        <v>2</v>
      </c>
      <c r="B29" s="168" t="s">
        <v>433</v>
      </c>
      <c r="C29" s="16">
        <v>290.49</v>
      </c>
      <c r="D29" s="15">
        <f t="shared" si="0"/>
        <v>34.858800000000002</v>
      </c>
      <c r="E29" s="6">
        <f t="shared" si="1"/>
        <v>325.34879999999998</v>
      </c>
      <c r="F29" s="9">
        <v>326.24</v>
      </c>
      <c r="G29" s="3">
        <f t="shared" si="2"/>
        <v>650.69759999999997</v>
      </c>
      <c r="I29" s="4">
        <f t="shared" si="3"/>
        <v>357.88368000000003</v>
      </c>
      <c r="J29" s="3">
        <v>19675.72</v>
      </c>
      <c r="K29" s="167">
        <f t="shared" si="4"/>
        <v>20659.506000000001</v>
      </c>
    </row>
    <row r="30" spans="1:11" ht="19.5" customHeight="1" x14ac:dyDescent="0.25">
      <c r="A30" s="7" t="s">
        <v>29</v>
      </c>
      <c r="B30" s="14" t="s">
        <v>432</v>
      </c>
      <c r="C30" s="16">
        <v>343.11</v>
      </c>
      <c r="D30" s="15">
        <f t="shared" si="0"/>
        <v>41.173200000000001</v>
      </c>
      <c r="E30" s="6">
        <f t="shared" si="1"/>
        <v>384.28320000000002</v>
      </c>
      <c r="F30" s="9">
        <v>385.34</v>
      </c>
      <c r="G30" s="3">
        <f t="shared" si="2"/>
        <v>768.56640000000004</v>
      </c>
      <c r="I30" s="4">
        <f t="shared" si="3"/>
        <v>422.71152000000006</v>
      </c>
      <c r="J30" s="3">
        <v>1500</v>
      </c>
      <c r="K30" s="167">
        <f t="shared" si="4"/>
        <v>1575</v>
      </c>
    </row>
    <row r="31" spans="1:11" ht="19.5" customHeight="1" x14ac:dyDescent="0.25">
      <c r="A31" s="7" t="s">
        <v>27</v>
      </c>
      <c r="B31" s="14" t="s">
        <v>431</v>
      </c>
      <c r="C31" s="16">
        <v>15319.38</v>
      </c>
      <c r="D31" s="15">
        <f t="shared" si="0"/>
        <v>1838.3255999999999</v>
      </c>
      <c r="E31" s="6">
        <f t="shared" si="1"/>
        <v>17157.705599999998</v>
      </c>
      <c r="F31" s="9"/>
      <c r="G31" s="3">
        <f t="shared" si="2"/>
        <v>34315.411199999995</v>
      </c>
      <c r="I31" s="64">
        <f t="shared" si="3"/>
        <v>18873.476159999998</v>
      </c>
      <c r="J31" s="3">
        <f>I31*1.1</f>
        <v>20760.823776000001</v>
      </c>
      <c r="K31" s="167">
        <f t="shared" si="4"/>
        <v>21798.864964800003</v>
      </c>
    </row>
    <row r="32" spans="1:11" ht="51.75" customHeight="1" x14ac:dyDescent="0.25">
      <c r="A32" s="7" t="s">
        <v>25</v>
      </c>
      <c r="B32" s="14" t="s">
        <v>430</v>
      </c>
      <c r="C32" s="16">
        <v>252.94</v>
      </c>
      <c r="D32" s="15">
        <f t="shared" si="0"/>
        <v>30.352799999999998</v>
      </c>
      <c r="E32" s="6">
        <f t="shared" si="1"/>
        <v>283.2928</v>
      </c>
      <c r="F32" s="9">
        <v>396.36</v>
      </c>
      <c r="G32" s="3">
        <f t="shared" si="2"/>
        <v>566.5856</v>
      </c>
      <c r="I32" s="4">
        <f t="shared" si="3"/>
        <v>311.62208000000004</v>
      </c>
      <c r="J32" s="3">
        <v>25000</v>
      </c>
      <c r="K32" s="167">
        <f t="shared" si="4"/>
        <v>26250</v>
      </c>
    </row>
    <row r="33" spans="1:11" ht="16.5" customHeight="1" x14ac:dyDescent="0.25">
      <c r="A33" s="7" t="s">
        <v>23</v>
      </c>
      <c r="B33" s="8" t="s">
        <v>292</v>
      </c>
      <c r="C33" s="16"/>
      <c r="D33" s="15"/>
      <c r="E33" s="6"/>
      <c r="F33" s="18"/>
      <c r="G33" s="3"/>
      <c r="I33" s="4"/>
      <c r="J33" s="3"/>
      <c r="K33" s="3">
        <v>1458</v>
      </c>
    </row>
    <row r="34" spans="1:11" ht="19.5" customHeight="1" x14ac:dyDescent="0.25">
      <c r="A34" s="7" t="s">
        <v>21</v>
      </c>
      <c r="B34" s="8" t="s">
        <v>291</v>
      </c>
      <c r="C34" s="16"/>
      <c r="D34" s="15"/>
      <c r="E34" s="6"/>
      <c r="F34" s="18"/>
      <c r="G34" s="3"/>
      <c r="I34" s="4"/>
      <c r="J34" s="3"/>
      <c r="K34" s="3">
        <v>3121</v>
      </c>
    </row>
    <row r="35" spans="1:11" s="160" customFormat="1" ht="19.5" customHeight="1" x14ac:dyDescent="0.35">
      <c r="A35" s="192" t="s">
        <v>99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9"/>
    </row>
    <row r="36" spans="1:11" s="160" customFormat="1" ht="19.5" customHeight="1" x14ac:dyDescent="0.25">
      <c r="A36" s="5" t="s">
        <v>8</v>
      </c>
      <c r="B36" s="62" t="s">
        <v>413</v>
      </c>
      <c r="C36" s="62"/>
      <c r="D36" s="62"/>
      <c r="E36" s="62"/>
      <c r="F36" s="62"/>
      <c r="G36" s="62"/>
      <c r="H36" s="62"/>
      <c r="I36" s="62"/>
      <c r="J36" s="66">
        <v>7699.97</v>
      </c>
      <c r="K36" s="65">
        <v>15818</v>
      </c>
    </row>
    <row r="37" spans="1:11" s="160" customFormat="1" ht="19.5" customHeight="1" x14ac:dyDescent="0.25">
      <c r="A37" s="5" t="s">
        <v>6</v>
      </c>
      <c r="B37" s="62" t="s">
        <v>412</v>
      </c>
      <c r="C37" s="62"/>
      <c r="D37" s="62"/>
      <c r="E37" s="62"/>
      <c r="F37" s="62"/>
      <c r="G37" s="62"/>
      <c r="H37" s="62"/>
      <c r="I37" s="62"/>
      <c r="J37" s="66">
        <v>8783.24</v>
      </c>
      <c r="K37" s="65">
        <v>19771</v>
      </c>
    </row>
    <row r="38" spans="1:11" s="160" customFormat="1" ht="19.5" customHeight="1" x14ac:dyDescent="0.25">
      <c r="A38" s="5" t="s">
        <v>4</v>
      </c>
      <c r="B38" s="62" t="s">
        <v>411</v>
      </c>
      <c r="C38" s="62"/>
      <c r="D38" s="62"/>
      <c r="E38" s="62"/>
      <c r="F38" s="62"/>
      <c r="G38" s="62"/>
      <c r="H38" s="62"/>
      <c r="I38" s="62"/>
      <c r="J38" s="66">
        <v>8783.24</v>
      </c>
      <c r="K38" s="65">
        <v>19771</v>
      </c>
    </row>
    <row r="39" spans="1:11" s="160" customFormat="1" ht="19.5" customHeight="1" x14ac:dyDescent="0.25">
      <c r="A39" s="5" t="s">
        <v>2</v>
      </c>
      <c r="B39" s="62" t="s">
        <v>98</v>
      </c>
      <c r="C39" s="62"/>
      <c r="D39" s="62"/>
      <c r="E39" s="62"/>
      <c r="F39" s="62"/>
      <c r="G39" s="62"/>
      <c r="H39" s="62"/>
      <c r="I39" s="62"/>
      <c r="J39" s="66">
        <v>8783.24</v>
      </c>
      <c r="K39" s="65">
        <v>19771</v>
      </c>
    </row>
    <row r="40" spans="1:11" s="160" customFormat="1" ht="19.5" customHeight="1" x14ac:dyDescent="0.25">
      <c r="A40" s="5" t="s">
        <v>29</v>
      </c>
      <c r="B40" s="62" t="s">
        <v>97</v>
      </c>
      <c r="C40" s="62"/>
      <c r="D40" s="62"/>
      <c r="E40" s="62"/>
      <c r="F40" s="62"/>
      <c r="G40" s="62"/>
      <c r="H40" s="62"/>
      <c r="I40" s="62"/>
      <c r="J40" s="66"/>
      <c r="K40" s="65">
        <v>17003</v>
      </c>
    </row>
    <row r="41" spans="1:11" s="160" customFormat="1" ht="19.5" customHeight="1" x14ac:dyDescent="0.25">
      <c r="A41" s="5" t="s">
        <v>27</v>
      </c>
      <c r="B41" s="62" t="s">
        <v>96</v>
      </c>
      <c r="C41" s="62"/>
      <c r="D41" s="62"/>
      <c r="E41" s="62"/>
      <c r="F41" s="62"/>
      <c r="G41" s="62"/>
      <c r="H41" s="62"/>
      <c r="I41" s="62"/>
      <c r="J41" s="66"/>
      <c r="K41" s="65">
        <v>10004</v>
      </c>
    </row>
    <row r="42" spans="1:11" s="160" customFormat="1" ht="19.5" customHeight="1" x14ac:dyDescent="0.25">
      <c r="A42" s="5" t="s">
        <v>25</v>
      </c>
      <c r="B42" s="62" t="s">
        <v>95</v>
      </c>
      <c r="C42" s="62"/>
      <c r="D42" s="62"/>
      <c r="E42" s="62"/>
      <c r="F42" s="62"/>
      <c r="G42" s="62"/>
      <c r="H42" s="62"/>
      <c r="I42" s="62"/>
      <c r="J42" s="66">
        <v>8046.02</v>
      </c>
      <c r="K42" s="65">
        <v>17854</v>
      </c>
    </row>
    <row r="43" spans="1:11" s="160" customFormat="1" ht="19.5" customHeight="1" x14ac:dyDescent="0.25">
      <c r="A43" s="5" t="s">
        <v>23</v>
      </c>
      <c r="B43" s="62" t="s">
        <v>94</v>
      </c>
      <c r="C43" s="62"/>
      <c r="D43" s="62"/>
      <c r="E43" s="62"/>
      <c r="F43" s="62"/>
      <c r="G43" s="62"/>
      <c r="H43" s="62"/>
      <c r="I43" s="62"/>
      <c r="J43" s="66"/>
      <c r="K43" s="65">
        <v>9998</v>
      </c>
    </row>
    <row r="44" spans="1:11" s="160" customFormat="1" ht="19.5" customHeight="1" x14ac:dyDescent="0.25">
      <c r="A44" s="5" t="s">
        <v>21</v>
      </c>
      <c r="B44" s="62" t="s">
        <v>429</v>
      </c>
      <c r="C44" s="62"/>
      <c r="D44" s="62"/>
      <c r="E44" s="62"/>
      <c r="F44" s="62"/>
      <c r="G44" s="62"/>
      <c r="H44" s="62"/>
      <c r="I44" s="62"/>
      <c r="J44" s="66"/>
      <c r="K44" s="65">
        <v>4999</v>
      </c>
    </row>
    <row r="45" spans="1:11" s="160" customFormat="1" ht="19.5" customHeight="1" x14ac:dyDescent="0.25">
      <c r="A45" s="5" t="s">
        <v>19</v>
      </c>
      <c r="B45" s="62" t="s">
        <v>410</v>
      </c>
      <c r="C45" s="62"/>
      <c r="D45" s="62"/>
      <c r="E45" s="62"/>
      <c r="F45" s="62"/>
      <c r="G45" s="62"/>
      <c r="H45" s="62"/>
      <c r="I45" s="62"/>
      <c r="J45" s="66">
        <v>12136.94</v>
      </c>
      <c r="K45" s="65">
        <v>23022</v>
      </c>
    </row>
    <row r="46" spans="1:11" s="160" customFormat="1" ht="19.5" customHeight="1" x14ac:dyDescent="0.25">
      <c r="A46" s="5" t="s">
        <v>17</v>
      </c>
      <c r="B46" s="62" t="s">
        <v>409</v>
      </c>
      <c r="C46" s="62"/>
      <c r="D46" s="62"/>
      <c r="E46" s="62"/>
      <c r="F46" s="62"/>
      <c r="G46" s="62"/>
      <c r="H46" s="62"/>
      <c r="I46" s="62"/>
      <c r="J46" s="66">
        <v>8007.96</v>
      </c>
      <c r="K46" s="65">
        <v>18668</v>
      </c>
    </row>
    <row r="47" spans="1:11" s="160" customFormat="1" ht="19.5" customHeight="1" x14ac:dyDescent="0.25">
      <c r="A47" s="5" t="s">
        <v>15</v>
      </c>
      <c r="B47" s="62" t="s">
        <v>408</v>
      </c>
      <c r="C47" s="62"/>
      <c r="D47" s="62"/>
      <c r="E47" s="62"/>
      <c r="F47" s="62"/>
      <c r="G47" s="62"/>
      <c r="H47" s="62"/>
      <c r="I47" s="62"/>
      <c r="J47" s="66">
        <v>8274.2999999999993</v>
      </c>
      <c r="K47" s="65">
        <v>19030</v>
      </c>
    </row>
    <row r="48" spans="1:11" s="160" customFormat="1" ht="19.5" customHeight="1" x14ac:dyDescent="0.25">
      <c r="A48" s="5" t="s">
        <v>13</v>
      </c>
      <c r="B48" s="62" t="s">
        <v>407</v>
      </c>
      <c r="C48" s="62"/>
      <c r="D48" s="62"/>
      <c r="E48" s="62"/>
      <c r="F48" s="62"/>
      <c r="G48" s="62"/>
      <c r="H48" s="62"/>
      <c r="I48" s="62"/>
      <c r="J48" s="66">
        <v>12187.81</v>
      </c>
      <c r="K48" s="65">
        <v>25814</v>
      </c>
    </row>
    <row r="49" spans="1:11" s="160" customFormat="1" ht="19.5" customHeight="1" x14ac:dyDescent="0.25">
      <c r="A49" s="5" t="s">
        <v>11</v>
      </c>
      <c r="B49" s="62" t="s">
        <v>406</v>
      </c>
      <c r="C49" s="62"/>
      <c r="D49" s="62"/>
      <c r="E49" s="62"/>
      <c r="F49" s="62"/>
      <c r="G49" s="62"/>
      <c r="H49" s="62"/>
      <c r="I49" s="62"/>
      <c r="J49" s="66">
        <v>19543.05</v>
      </c>
      <c r="K49" s="65">
        <v>34296</v>
      </c>
    </row>
    <row r="50" spans="1:11" s="160" customFormat="1" ht="19.5" customHeight="1" x14ac:dyDescent="0.25">
      <c r="A50" s="5" t="s">
        <v>109</v>
      </c>
      <c r="B50" s="62" t="s">
        <v>405</v>
      </c>
      <c r="C50" s="62"/>
      <c r="D50" s="62"/>
      <c r="E50" s="62"/>
      <c r="F50" s="62"/>
      <c r="G50" s="62"/>
      <c r="H50" s="62"/>
      <c r="I50" s="62"/>
      <c r="J50" s="66">
        <v>19543.05</v>
      </c>
      <c r="K50" s="65">
        <v>34296</v>
      </c>
    </row>
    <row r="51" spans="1:11" s="160" customFormat="1" ht="19.5" customHeight="1" x14ac:dyDescent="0.25">
      <c r="A51" s="5" t="s">
        <v>108</v>
      </c>
      <c r="B51" s="62" t="s">
        <v>404</v>
      </c>
      <c r="C51" s="62"/>
      <c r="D51" s="62"/>
      <c r="E51" s="62"/>
      <c r="F51" s="62"/>
      <c r="G51" s="62"/>
      <c r="H51" s="62"/>
      <c r="I51" s="62"/>
      <c r="J51" s="66">
        <v>9622.2900000000009</v>
      </c>
      <c r="K51" s="65">
        <v>18426</v>
      </c>
    </row>
    <row r="52" spans="1:11" s="160" customFormat="1" ht="19.5" customHeight="1" x14ac:dyDescent="0.25">
      <c r="A52" s="5" t="s">
        <v>106</v>
      </c>
      <c r="B52" s="62" t="s">
        <v>403</v>
      </c>
      <c r="C52" s="62"/>
      <c r="D52" s="62"/>
      <c r="E52" s="62"/>
      <c r="F52" s="62"/>
      <c r="G52" s="62"/>
      <c r="H52" s="62"/>
      <c r="I52" s="62"/>
      <c r="J52" s="66">
        <v>9622.2900000000009</v>
      </c>
      <c r="K52" s="65">
        <v>18426</v>
      </c>
    </row>
    <row r="53" spans="1:11" s="160" customFormat="1" ht="19.5" customHeight="1" x14ac:dyDescent="0.25">
      <c r="A53" s="5" t="s">
        <v>105</v>
      </c>
      <c r="B53" s="62" t="s">
        <v>402</v>
      </c>
      <c r="C53" s="62"/>
      <c r="D53" s="62"/>
      <c r="E53" s="62"/>
      <c r="F53" s="62"/>
      <c r="G53" s="62"/>
      <c r="H53" s="62"/>
      <c r="I53" s="62"/>
      <c r="J53" s="66">
        <v>9622.2900000000009</v>
      </c>
      <c r="K53" s="65">
        <v>18426</v>
      </c>
    </row>
    <row r="54" spans="1:11" s="160" customFormat="1" ht="19.5" customHeight="1" x14ac:dyDescent="0.25">
      <c r="A54" s="5" t="s">
        <v>103</v>
      </c>
      <c r="B54" s="62" t="s">
        <v>401</v>
      </c>
      <c r="C54" s="62"/>
      <c r="D54" s="62"/>
      <c r="E54" s="62"/>
      <c r="F54" s="62"/>
      <c r="G54" s="62"/>
      <c r="H54" s="62"/>
      <c r="I54" s="62"/>
      <c r="J54" s="66">
        <v>30118.57</v>
      </c>
      <c r="K54" s="65">
        <v>48676</v>
      </c>
    </row>
    <row r="55" spans="1:11" s="160" customFormat="1" ht="19.5" customHeight="1" x14ac:dyDescent="0.25">
      <c r="A55" s="5" t="s">
        <v>101</v>
      </c>
      <c r="B55" s="62" t="s">
        <v>400</v>
      </c>
      <c r="C55" s="62"/>
      <c r="D55" s="62"/>
      <c r="E55" s="62"/>
      <c r="F55" s="62"/>
      <c r="G55" s="62"/>
      <c r="H55" s="62"/>
      <c r="I55" s="62"/>
      <c r="J55" s="66">
        <v>9622.2900000000009</v>
      </c>
      <c r="K55" s="65">
        <v>18426</v>
      </c>
    </row>
    <row r="56" spans="1:11" s="160" customFormat="1" ht="19.5" customHeight="1" x14ac:dyDescent="0.25">
      <c r="A56" s="5" t="s">
        <v>199</v>
      </c>
      <c r="B56" s="62" t="s">
        <v>399</v>
      </c>
      <c r="C56" s="62"/>
      <c r="D56" s="62"/>
      <c r="E56" s="62"/>
      <c r="F56" s="62"/>
      <c r="G56" s="62"/>
      <c r="H56" s="62"/>
      <c r="I56" s="62"/>
      <c r="J56" s="66">
        <v>7900.5</v>
      </c>
      <c r="K56" s="65">
        <v>14848</v>
      </c>
    </row>
    <row r="57" spans="1:11" s="160" customFormat="1" ht="38.25" customHeight="1" x14ac:dyDescent="0.25">
      <c r="A57" s="7" t="s">
        <v>197</v>
      </c>
      <c r="B57" s="14" t="s">
        <v>398</v>
      </c>
      <c r="C57" s="14"/>
      <c r="D57" s="14"/>
      <c r="E57" s="14"/>
      <c r="F57" s="14"/>
      <c r="G57" s="14"/>
      <c r="H57" s="14"/>
      <c r="I57" s="14"/>
      <c r="J57" s="166">
        <v>1096.68</v>
      </c>
      <c r="K57" s="65">
        <v>1953</v>
      </c>
    </row>
    <row r="58" spans="1:11" s="160" customFormat="1" ht="34.5" customHeight="1" x14ac:dyDescent="0.25">
      <c r="A58" s="5" t="s">
        <v>195</v>
      </c>
      <c r="B58" s="14" t="s">
        <v>397</v>
      </c>
      <c r="C58" s="62"/>
      <c r="D58" s="62"/>
      <c r="E58" s="62"/>
      <c r="F58" s="62"/>
      <c r="G58" s="62"/>
      <c r="H58" s="62"/>
      <c r="I58" s="62"/>
      <c r="J58" s="66">
        <v>12852.7</v>
      </c>
      <c r="K58" s="65">
        <v>20700</v>
      </c>
    </row>
    <row r="59" spans="1:11" s="160" customFormat="1" ht="33" customHeight="1" x14ac:dyDescent="0.25">
      <c r="A59" s="5" t="s">
        <v>193</v>
      </c>
      <c r="B59" s="14" t="s">
        <v>396</v>
      </c>
      <c r="C59" s="62"/>
      <c r="D59" s="62"/>
      <c r="E59" s="62"/>
      <c r="F59" s="62"/>
      <c r="G59" s="62"/>
      <c r="H59" s="62"/>
      <c r="I59" s="62"/>
      <c r="J59" s="66">
        <v>302.69</v>
      </c>
      <c r="K59" s="65">
        <v>548</v>
      </c>
    </row>
    <row r="60" spans="1:11" s="160" customFormat="1" ht="19.5" customHeight="1" x14ac:dyDescent="0.25">
      <c r="A60" s="5" t="s">
        <v>191</v>
      </c>
      <c r="B60" s="62" t="s">
        <v>428</v>
      </c>
      <c r="C60" s="62"/>
      <c r="D60" s="62"/>
      <c r="E60" s="62"/>
      <c r="F60" s="62"/>
      <c r="G60" s="62"/>
      <c r="H60" s="62"/>
      <c r="I60" s="62"/>
      <c r="J60" s="66">
        <v>28141.21</v>
      </c>
      <c r="K60" s="65">
        <v>48473</v>
      </c>
    </row>
    <row r="61" spans="1:11" s="160" customFormat="1" ht="19.5" customHeight="1" x14ac:dyDescent="0.25">
      <c r="A61" s="5" t="s">
        <v>189</v>
      </c>
      <c r="B61" s="62" t="s">
        <v>427</v>
      </c>
      <c r="C61" s="62"/>
      <c r="D61" s="62"/>
      <c r="E61" s="62"/>
      <c r="F61" s="62"/>
      <c r="G61" s="62"/>
      <c r="H61" s="62"/>
      <c r="I61" s="62"/>
      <c r="J61" s="66"/>
      <c r="K61" s="65">
        <v>34997</v>
      </c>
    </row>
    <row r="62" spans="1:11" s="160" customFormat="1" ht="19.5" customHeight="1" x14ac:dyDescent="0.25">
      <c r="A62" s="5" t="s">
        <v>187</v>
      </c>
      <c r="B62" s="62" t="s">
        <v>426</v>
      </c>
      <c r="C62" s="62"/>
      <c r="D62" s="62"/>
      <c r="E62" s="62"/>
      <c r="F62" s="62"/>
      <c r="G62" s="62"/>
      <c r="H62" s="62"/>
      <c r="I62" s="62"/>
      <c r="J62" s="66"/>
      <c r="K62" s="65">
        <v>20019</v>
      </c>
    </row>
    <row r="63" spans="1:11" s="160" customFormat="1" ht="19.5" customHeight="1" x14ac:dyDescent="0.25">
      <c r="A63" s="5" t="s">
        <v>185</v>
      </c>
      <c r="B63" s="62" t="s">
        <v>395</v>
      </c>
      <c r="C63" s="62"/>
      <c r="D63" s="62"/>
      <c r="E63" s="62"/>
      <c r="F63" s="62"/>
      <c r="G63" s="62"/>
      <c r="H63" s="62"/>
      <c r="I63" s="62"/>
      <c r="J63" s="66">
        <v>15587.56</v>
      </c>
      <c r="K63" s="65">
        <v>26478</v>
      </c>
    </row>
    <row r="64" spans="1:11" s="160" customFormat="1" ht="19.5" customHeight="1" x14ac:dyDescent="0.25">
      <c r="A64" s="5" t="s">
        <v>183</v>
      </c>
      <c r="B64" s="62" t="s">
        <v>394</v>
      </c>
      <c r="C64" s="62"/>
      <c r="D64" s="62"/>
      <c r="E64" s="62"/>
      <c r="F64" s="62"/>
      <c r="G64" s="62"/>
      <c r="H64" s="62"/>
      <c r="I64" s="62"/>
      <c r="J64" s="66">
        <v>26245.83</v>
      </c>
      <c r="K64" s="65">
        <v>44661</v>
      </c>
    </row>
    <row r="65" spans="1:11" s="160" customFormat="1" ht="19.5" customHeight="1" x14ac:dyDescent="0.25">
      <c r="A65" s="5" t="s">
        <v>181</v>
      </c>
      <c r="B65" s="62" t="s">
        <v>393</v>
      </c>
      <c r="C65" s="62"/>
      <c r="D65" s="62"/>
      <c r="E65" s="62"/>
      <c r="F65" s="62"/>
      <c r="G65" s="62"/>
      <c r="H65" s="62"/>
      <c r="I65" s="62"/>
      <c r="J65" s="66">
        <v>26798.58</v>
      </c>
      <c r="K65" s="65">
        <v>46651</v>
      </c>
    </row>
    <row r="66" spans="1:11" s="160" customFormat="1" ht="19.5" customHeight="1" x14ac:dyDescent="0.25">
      <c r="A66" s="5" t="s">
        <v>179</v>
      </c>
      <c r="B66" s="62" t="s">
        <v>392</v>
      </c>
      <c r="C66" s="62"/>
      <c r="D66" s="62"/>
      <c r="E66" s="62"/>
      <c r="F66" s="62"/>
      <c r="G66" s="62"/>
      <c r="H66" s="62"/>
      <c r="I66" s="62"/>
      <c r="J66" s="66">
        <v>26245.83</v>
      </c>
      <c r="K66" s="65">
        <v>44661</v>
      </c>
    </row>
    <row r="67" spans="1:11" s="160" customFormat="1" ht="19.5" customHeight="1" x14ac:dyDescent="0.25">
      <c r="A67" s="5" t="s">
        <v>177</v>
      </c>
      <c r="B67" s="165" t="s">
        <v>391</v>
      </c>
      <c r="C67" s="165"/>
      <c r="D67" s="165"/>
      <c r="E67" s="165"/>
      <c r="F67" s="165"/>
      <c r="G67" s="165"/>
      <c r="H67" s="165"/>
      <c r="I67" s="165"/>
      <c r="J67" s="164">
        <v>14087.56</v>
      </c>
      <c r="K67" s="163">
        <v>24442</v>
      </c>
    </row>
    <row r="68" spans="1:11" s="160" customFormat="1" ht="19.5" customHeight="1" x14ac:dyDescent="0.25">
      <c r="A68" s="162" t="s">
        <v>175</v>
      </c>
      <c r="B68" s="146" t="s">
        <v>93</v>
      </c>
      <c r="C68" s="146"/>
      <c r="D68" s="146"/>
      <c r="E68" s="146"/>
      <c r="F68" s="146"/>
      <c r="G68" s="146"/>
      <c r="H68" s="146"/>
      <c r="I68" s="146"/>
      <c r="J68" s="156"/>
      <c r="K68" s="65">
        <v>4903</v>
      </c>
    </row>
    <row r="69" spans="1:11" s="160" customFormat="1" ht="19.5" customHeight="1" x14ac:dyDescent="0.35">
      <c r="A69" s="192" t="s">
        <v>390</v>
      </c>
      <c r="B69" s="193"/>
      <c r="C69" s="193"/>
      <c r="D69" s="193"/>
      <c r="E69" s="193"/>
      <c r="F69" s="193"/>
      <c r="G69" s="193"/>
      <c r="H69" s="193"/>
      <c r="I69" s="193"/>
      <c r="J69" s="193"/>
      <c r="K69" s="194"/>
    </row>
    <row r="70" spans="1:11" s="160" customFormat="1" ht="19.5" customHeight="1" x14ac:dyDescent="0.25">
      <c r="A70" s="5" t="s">
        <v>8</v>
      </c>
      <c r="B70" s="63" t="s">
        <v>389</v>
      </c>
      <c r="C70" s="63"/>
      <c r="D70" s="63"/>
      <c r="E70" s="63"/>
      <c r="F70" s="63"/>
      <c r="G70" s="63"/>
      <c r="H70" s="63"/>
      <c r="I70" s="63"/>
      <c r="J70" s="161">
        <v>5156.21</v>
      </c>
      <c r="K70" s="65">
        <v>4264</v>
      </c>
    </row>
    <row r="71" spans="1:11" ht="22.35" customHeight="1" x14ac:dyDescent="0.35">
      <c r="A71" s="195" t="s">
        <v>425</v>
      </c>
      <c r="B71" s="195"/>
      <c r="C71" s="195"/>
      <c r="D71" s="195"/>
      <c r="E71" s="195"/>
      <c r="F71" s="195"/>
      <c r="G71" s="195"/>
      <c r="H71" s="195"/>
      <c r="I71" s="195"/>
      <c r="J71" s="195"/>
      <c r="K71" s="196"/>
    </row>
    <row r="72" spans="1:11" ht="15.75" x14ac:dyDescent="0.25">
      <c r="A72" s="159">
        <v>1</v>
      </c>
      <c r="B72" s="146" t="s">
        <v>384</v>
      </c>
      <c r="C72" s="146"/>
      <c r="D72" s="146"/>
      <c r="E72" s="146"/>
      <c r="F72" s="146"/>
      <c r="G72" s="146"/>
      <c r="H72" s="146"/>
      <c r="I72" s="146"/>
      <c r="J72" s="156"/>
      <c r="K72" s="158">
        <v>1709.1</v>
      </c>
    </row>
    <row r="73" spans="1:11" ht="31.5" x14ac:dyDescent="0.25">
      <c r="A73" s="159">
        <v>2</v>
      </c>
      <c r="B73" s="157" t="s">
        <v>383</v>
      </c>
      <c r="C73" s="146"/>
      <c r="D73" s="146"/>
      <c r="E73" s="146"/>
      <c r="F73" s="146"/>
      <c r="G73" s="146"/>
      <c r="H73" s="146"/>
      <c r="I73" s="146"/>
      <c r="J73" s="156"/>
      <c r="K73" s="158">
        <v>1488.95</v>
      </c>
    </row>
    <row r="74" spans="1:11" ht="15.75" x14ac:dyDescent="0.25">
      <c r="A74" s="159">
        <v>3</v>
      </c>
      <c r="B74" s="157" t="s">
        <v>382</v>
      </c>
      <c r="C74" s="146"/>
      <c r="D74" s="146"/>
      <c r="E74" s="146"/>
      <c r="F74" s="146"/>
      <c r="G74" s="146"/>
      <c r="H74" s="146"/>
      <c r="I74" s="146"/>
      <c r="J74" s="156"/>
      <c r="K74" s="158">
        <v>1769.51</v>
      </c>
    </row>
    <row r="75" spans="1:11" ht="31.5" x14ac:dyDescent="0.25">
      <c r="A75" s="159">
        <v>4</v>
      </c>
      <c r="B75" s="157" t="s">
        <v>381</v>
      </c>
      <c r="C75" s="146"/>
      <c r="D75" s="146"/>
      <c r="E75" s="146"/>
      <c r="F75" s="146"/>
      <c r="G75" s="146"/>
      <c r="H75" s="146"/>
      <c r="I75" s="146"/>
      <c r="J75" s="156"/>
      <c r="K75" s="158">
        <v>1458.73</v>
      </c>
    </row>
    <row r="76" spans="1:11" ht="31.5" x14ac:dyDescent="0.25">
      <c r="A76" s="159">
        <v>5</v>
      </c>
      <c r="B76" s="157" t="s">
        <v>380</v>
      </c>
      <c r="C76" s="146"/>
      <c r="D76" s="146"/>
      <c r="E76" s="146"/>
      <c r="F76" s="146"/>
      <c r="G76" s="146"/>
      <c r="H76" s="146"/>
      <c r="I76" s="146"/>
      <c r="J76" s="156"/>
      <c r="K76" s="158">
        <v>1514.34</v>
      </c>
    </row>
    <row r="77" spans="1:11" ht="31.5" x14ac:dyDescent="0.25">
      <c r="A77" s="159">
        <v>6</v>
      </c>
      <c r="B77" s="157" t="s">
        <v>379</v>
      </c>
      <c r="C77" s="146"/>
      <c r="D77" s="146"/>
      <c r="E77" s="146"/>
      <c r="F77" s="146"/>
      <c r="G77" s="146"/>
      <c r="H77" s="146"/>
      <c r="I77" s="146"/>
      <c r="J77" s="156"/>
      <c r="K77" s="158">
        <v>1567.05</v>
      </c>
    </row>
    <row r="78" spans="1:11" ht="31.5" x14ac:dyDescent="0.25">
      <c r="A78" s="96">
        <v>7</v>
      </c>
      <c r="B78" s="157" t="s">
        <v>378</v>
      </c>
      <c r="C78" s="146"/>
      <c r="D78" s="146"/>
      <c r="E78" s="146"/>
      <c r="F78" s="146"/>
      <c r="G78" s="146"/>
      <c r="H78" s="146"/>
      <c r="I78" s="146"/>
      <c r="J78" s="156"/>
      <c r="K78" s="158">
        <v>1567.05</v>
      </c>
    </row>
    <row r="79" spans="1:11" ht="31.5" x14ac:dyDescent="0.25">
      <c r="A79" s="96">
        <v>8</v>
      </c>
      <c r="B79" s="157" t="s">
        <v>377</v>
      </c>
      <c r="C79" s="146"/>
      <c r="D79" s="146"/>
      <c r="E79" s="146"/>
      <c r="F79" s="146"/>
      <c r="G79" s="146"/>
      <c r="H79" s="146"/>
      <c r="I79" s="146"/>
      <c r="J79" s="156"/>
      <c r="K79" s="158">
        <v>1455.85</v>
      </c>
    </row>
    <row r="80" spans="1:11" ht="31.5" x14ac:dyDescent="0.25">
      <c r="A80" s="159">
        <v>9</v>
      </c>
      <c r="B80" s="157" t="s">
        <v>376</v>
      </c>
      <c r="C80" s="146"/>
      <c r="D80" s="146"/>
      <c r="E80" s="146"/>
      <c r="F80" s="146"/>
      <c r="G80" s="146"/>
      <c r="H80" s="146"/>
      <c r="I80" s="146"/>
      <c r="J80" s="156"/>
      <c r="K80" s="158">
        <v>1421.11</v>
      </c>
    </row>
    <row r="81" spans="1:11" ht="15.75" x14ac:dyDescent="0.25">
      <c r="A81" s="96">
        <v>10</v>
      </c>
      <c r="B81" s="157" t="s">
        <v>375</v>
      </c>
      <c r="C81" s="146"/>
      <c r="D81" s="146"/>
      <c r="E81" s="146"/>
      <c r="F81" s="146"/>
      <c r="G81" s="146"/>
      <c r="H81" s="146"/>
      <c r="I81" s="146"/>
      <c r="J81" s="156"/>
      <c r="K81" s="158">
        <v>1971.19</v>
      </c>
    </row>
    <row r="82" spans="1:11" ht="31.5" x14ac:dyDescent="0.25">
      <c r="A82" s="96">
        <v>11</v>
      </c>
      <c r="B82" s="157" t="s">
        <v>374</v>
      </c>
      <c r="C82" s="146"/>
      <c r="D82" s="146"/>
      <c r="E82" s="146"/>
      <c r="F82" s="146"/>
      <c r="G82" s="146"/>
      <c r="H82" s="146"/>
      <c r="I82" s="146"/>
      <c r="J82" s="156"/>
      <c r="K82" s="158">
        <v>1827.94</v>
      </c>
    </row>
    <row r="83" spans="1:11" ht="15.75" x14ac:dyDescent="0.25">
      <c r="A83" s="96">
        <v>12</v>
      </c>
      <c r="B83" s="157" t="s">
        <v>373</v>
      </c>
      <c r="C83" s="146"/>
      <c r="D83" s="146"/>
      <c r="E83" s="146"/>
      <c r="F83" s="146"/>
      <c r="G83" s="146"/>
      <c r="H83" s="146"/>
      <c r="I83" s="146"/>
      <c r="J83" s="156"/>
      <c r="K83" s="158">
        <v>2108.12</v>
      </c>
    </row>
    <row r="84" spans="1:11" ht="31.5" x14ac:dyDescent="0.25">
      <c r="A84" s="96">
        <v>13</v>
      </c>
      <c r="B84" s="157" t="s">
        <v>372</v>
      </c>
      <c r="C84" s="146"/>
      <c r="D84" s="146"/>
      <c r="E84" s="146"/>
      <c r="F84" s="146"/>
      <c r="G84" s="146"/>
      <c r="H84" s="146"/>
      <c r="I84" s="146"/>
      <c r="J84" s="156"/>
      <c r="K84" s="65">
        <v>1733.12</v>
      </c>
    </row>
    <row r="85" spans="1:11" ht="31.5" x14ac:dyDescent="0.25">
      <c r="A85" s="96">
        <v>14</v>
      </c>
      <c r="B85" s="157" t="s">
        <v>371</v>
      </c>
      <c r="C85" s="146"/>
      <c r="D85" s="146"/>
      <c r="E85" s="146"/>
      <c r="F85" s="146"/>
      <c r="G85" s="146"/>
      <c r="H85" s="146"/>
      <c r="I85" s="146"/>
      <c r="J85" s="156"/>
      <c r="K85" s="65">
        <v>1821.92</v>
      </c>
    </row>
    <row r="86" spans="1:11" ht="15.75" x14ac:dyDescent="0.25">
      <c r="A86" s="96">
        <v>15</v>
      </c>
      <c r="B86" s="157" t="s">
        <v>370</v>
      </c>
      <c r="C86" s="146"/>
      <c r="D86" s="146"/>
      <c r="E86" s="146"/>
      <c r="F86" s="146"/>
      <c r="G86" s="146"/>
      <c r="H86" s="146"/>
      <c r="I86" s="146"/>
      <c r="J86" s="156"/>
      <c r="K86" s="65">
        <v>1825.96</v>
      </c>
    </row>
    <row r="87" spans="1:11" ht="19.5" customHeight="1" x14ac:dyDescent="0.35">
      <c r="A87" s="194" t="s">
        <v>290</v>
      </c>
      <c r="B87" s="194"/>
      <c r="C87" s="194"/>
      <c r="D87" s="194"/>
      <c r="E87" s="194"/>
      <c r="F87" s="194"/>
      <c r="G87" s="194"/>
      <c r="H87" s="194"/>
      <c r="I87" s="194"/>
      <c r="J87" s="194"/>
      <c r="K87" s="194"/>
    </row>
    <row r="88" spans="1:11" ht="19.5" customHeight="1" x14ac:dyDescent="0.25">
      <c r="A88" s="7" t="s">
        <v>8</v>
      </c>
      <c r="B88" s="14" t="s">
        <v>289</v>
      </c>
      <c r="C88" s="7">
        <v>51.52</v>
      </c>
      <c r="D88" s="15">
        <f t="shared" ref="D88:D95" si="5">C88*0.12</f>
        <v>6.1824000000000003</v>
      </c>
      <c r="E88" s="6">
        <f t="shared" ref="E88:E95" si="6">C88+D88</f>
        <v>57.702400000000004</v>
      </c>
      <c r="F88" s="18"/>
      <c r="G88" s="3">
        <f t="shared" ref="G88:G95" si="7">E88*2</f>
        <v>115.40480000000001</v>
      </c>
      <c r="I88" s="4">
        <f t="shared" ref="I88:I95" si="8">E88*1.1</f>
        <v>63.472640000000013</v>
      </c>
      <c r="J88" s="3">
        <f t="shared" ref="J88:J95" si="9">I88*1.1</f>
        <v>69.819904000000022</v>
      </c>
      <c r="K88" s="3">
        <v>572</v>
      </c>
    </row>
    <row r="89" spans="1:11" ht="19.5" customHeight="1" x14ac:dyDescent="0.25">
      <c r="A89" s="7" t="s">
        <v>288</v>
      </c>
      <c r="B89" s="14" t="s">
        <v>287</v>
      </c>
      <c r="C89" s="7">
        <v>62.66</v>
      </c>
      <c r="D89" s="15">
        <f t="shared" si="5"/>
        <v>7.5191999999999997</v>
      </c>
      <c r="E89" s="6">
        <f t="shared" si="6"/>
        <v>70.179199999999994</v>
      </c>
      <c r="F89" s="18"/>
      <c r="G89" s="3">
        <f t="shared" si="7"/>
        <v>140.35839999999999</v>
      </c>
      <c r="I89" s="4">
        <f t="shared" si="8"/>
        <v>77.197119999999998</v>
      </c>
      <c r="J89" s="3">
        <f t="shared" si="9"/>
        <v>84.916831999999999</v>
      </c>
      <c r="K89" s="3">
        <v>609</v>
      </c>
    </row>
    <row r="90" spans="1:11" ht="19.5" customHeight="1" x14ac:dyDescent="0.25">
      <c r="A90" s="7" t="s">
        <v>4</v>
      </c>
      <c r="B90" s="14" t="s">
        <v>286</v>
      </c>
      <c r="C90" s="7">
        <v>61.71</v>
      </c>
      <c r="D90" s="15">
        <f t="shared" si="5"/>
        <v>7.4051999999999998</v>
      </c>
      <c r="E90" s="6">
        <f t="shared" si="6"/>
        <v>69.115200000000002</v>
      </c>
      <c r="F90" s="18"/>
      <c r="G90" s="3">
        <f t="shared" si="7"/>
        <v>138.2304</v>
      </c>
      <c r="I90" s="4">
        <f t="shared" si="8"/>
        <v>76.026720000000012</v>
      </c>
      <c r="J90" s="3">
        <f t="shared" si="9"/>
        <v>83.629392000000024</v>
      </c>
      <c r="K90" s="3">
        <v>554</v>
      </c>
    </row>
    <row r="91" spans="1:11" ht="19.5" customHeight="1" x14ac:dyDescent="0.25">
      <c r="A91" s="7" t="s">
        <v>2</v>
      </c>
      <c r="B91" s="14" t="s">
        <v>285</v>
      </c>
      <c r="C91" s="7">
        <v>54.29</v>
      </c>
      <c r="D91" s="15">
        <f t="shared" si="5"/>
        <v>6.5147999999999993</v>
      </c>
      <c r="E91" s="6">
        <f t="shared" si="6"/>
        <v>60.8048</v>
      </c>
      <c r="F91" s="18"/>
      <c r="G91" s="3">
        <f t="shared" si="7"/>
        <v>121.6096</v>
      </c>
      <c r="I91" s="4">
        <f t="shared" si="8"/>
        <v>66.885280000000009</v>
      </c>
      <c r="J91" s="3">
        <f t="shared" si="9"/>
        <v>73.573808000000014</v>
      </c>
      <c r="K91" s="3">
        <v>536</v>
      </c>
    </row>
    <row r="92" spans="1:11" ht="19.5" customHeight="1" x14ac:dyDescent="0.25">
      <c r="A92" s="7" t="s">
        <v>29</v>
      </c>
      <c r="B92" s="14" t="s">
        <v>284</v>
      </c>
      <c r="C92" s="7">
        <v>54.52</v>
      </c>
      <c r="D92" s="15">
        <f t="shared" si="5"/>
        <v>6.5423999999999998</v>
      </c>
      <c r="E92" s="6">
        <f t="shared" si="6"/>
        <v>61.062400000000004</v>
      </c>
      <c r="F92" s="18"/>
      <c r="G92" s="3">
        <f t="shared" si="7"/>
        <v>122.12480000000001</v>
      </c>
      <c r="I92" s="4">
        <f t="shared" si="8"/>
        <v>67.168640000000011</v>
      </c>
      <c r="J92" s="3">
        <f t="shared" si="9"/>
        <v>73.885504000000012</v>
      </c>
      <c r="K92" s="3">
        <v>578</v>
      </c>
    </row>
    <row r="93" spans="1:11" ht="19.5" customHeight="1" x14ac:dyDescent="0.25">
      <c r="A93" s="7" t="s">
        <v>27</v>
      </c>
      <c r="B93" s="14" t="s">
        <v>283</v>
      </c>
      <c r="C93" s="7">
        <v>54.07</v>
      </c>
      <c r="D93" s="15">
        <f t="shared" si="5"/>
        <v>6.4883999999999995</v>
      </c>
      <c r="E93" s="6">
        <f t="shared" si="6"/>
        <v>60.558399999999999</v>
      </c>
      <c r="F93" s="18"/>
      <c r="G93" s="3">
        <f t="shared" si="7"/>
        <v>121.1168</v>
      </c>
      <c r="I93" s="4">
        <f t="shared" si="8"/>
        <v>66.614240000000009</v>
      </c>
      <c r="J93" s="3">
        <f t="shared" si="9"/>
        <v>73.27566400000002</v>
      </c>
      <c r="K93" s="3">
        <v>734</v>
      </c>
    </row>
    <row r="94" spans="1:11" ht="19.5" customHeight="1" x14ac:dyDescent="0.25">
      <c r="A94" s="11" t="s">
        <v>25</v>
      </c>
      <c r="B94" s="13" t="s">
        <v>282</v>
      </c>
      <c r="C94" s="11">
        <v>58.18</v>
      </c>
      <c r="D94" s="10">
        <f t="shared" si="5"/>
        <v>6.9815999999999994</v>
      </c>
      <c r="E94" s="24">
        <f t="shared" si="6"/>
        <v>65.161599999999993</v>
      </c>
      <c r="F94" s="130"/>
      <c r="G94" s="20">
        <f t="shared" si="7"/>
        <v>130.32319999999999</v>
      </c>
      <c r="H94" s="129"/>
      <c r="I94" s="21">
        <f t="shared" si="8"/>
        <v>71.677759999999992</v>
      </c>
      <c r="J94" s="20">
        <f t="shared" si="9"/>
        <v>78.845535999999996</v>
      </c>
      <c r="K94" s="20">
        <v>560</v>
      </c>
    </row>
    <row r="95" spans="1:11" ht="19.5" customHeight="1" x14ac:dyDescent="0.25">
      <c r="A95" s="128" t="s">
        <v>23</v>
      </c>
      <c r="B95" s="127" t="s">
        <v>281</v>
      </c>
      <c r="C95" s="126">
        <v>58.18</v>
      </c>
      <c r="D95" s="125">
        <f t="shared" si="5"/>
        <v>6.9815999999999994</v>
      </c>
      <c r="E95" s="124">
        <f t="shared" si="6"/>
        <v>65.161599999999993</v>
      </c>
      <c r="F95" s="123"/>
      <c r="G95" s="120">
        <f t="shared" si="7"/>
        <v>130.32319999999999</v>
      </c>
      <c r="H95" s="122"/>
      <c r="I95" s="121">
        <f t="shared" si="8"/>
        <v>71.677759999999992</v>
      </c>
      <c r="J95" s="120">
        <f t="shared" si="9"/>
        <v>78.845535999999996</v>
      </c>
      <c r="K95" s="119">
        <v>524</v>
      </c>
    </row>
    <row r="96" spans="1:11" ht="16.350000000000001" customHeight="1" x14ac:dyDescent="0.2">
      <c r="A96" s="180" t="s">
        <v>92</v>
      </c>
      <c r="B96" s="180"/>
      <c r="C96" s="180"/>
      <c r="D96" s="180"/>
      <c r="E96" s="180"/>
      <c r="F96" s="180"/>
      <c r="G96" s="180"/>
      <c r="H96" s="180"/>
      <c r="I96" s="180"/>
      <c r="J96" s="180"/>
      <c r="K96" s="180"/>
    </row>
    <row r="97" spans="1:11" ht="18.75" customHeight="1" x14ac:dyDescent="0.25">
      <c r="A97" s="7" t="s">
        <v>8</v>
      </c>
      <c r="B97" s="14" t="s">
        <v>280</v>
      </c>
      <c r="C97" s="7">
        <v>77.56</v>
      </c>
      <c r="D97" s="15">
        <f t="shared" ref="D97:D104" si="10">C97*0.12</f>
        <v>9.3071999999999999</v>
      </c>
      <c r="E97" s="6">
        <f t="shared" ref="E97:E104" si="11">C97+D97</f>
        <v>86.867199999999997</v>
      </c>
      <c r="F97" s="9">
        <v>94.82</v>
      </c>
      <c r="G97" s="3">
        <f t="shared" ref="G97:G107" si="12">E97*2</f>
        <v>173.73439999999999</v>
      </c>
      <c r="I97" s="4">
        <f t="shared" ref="I97:I107" si="13">E97*1.1</f>
        <v>95.553920000000005</v>
      </c>
      <c r="J97" s="3">
        <f t="shared" ref="J97:J107" si="14">I97*1.1</f>
        <v>105.10931200000002</v>
      </c>
      <c r="K97" s="3">
        <v>797</v>
      </c>
    </row>
    <row r="98" spans="1:11" ht="18.75" customHeight="1" x14ac:dyDescent="0.25">
      <c r="A98" s="7" t="s">
        <v>6</v>
      </c>
      <c r="B98" s="14" t="s">
        <v>279</v>
      </c>
      <c r="C98" s="7">
        <v>96.51</v>
      </c>
      <c r="D98" s="15">
        <f t="shared" si="10"/>
        <v>11.581200000000001</v>
      </c>
      <c r="E98" s="6">
        <f t="shared" si="11"/>
        <v>108.0912</v>
      </c>
      <c r="F98" s="9">
        <v>318.01</v>
      </c>
      <c r="G98" s="3">
        <f t="shared" si="12"/>
        <v>216.1824</v>
      </c>
      <c r="I98" s="4">
        <f t="shared" si="13"/>
        <v>118.90032000000001</v>
      </c>
      <c r="J98" s="3">
        <f t="shared" si="14"/>
        <v>130.79035200000001</v>
      </c>
      <c r="K98" s="3">
        <v>839</v>
      </c>
    </row>
    <row r="99" spans="1:11" ht="18.75" customHeight="1" x14ac:dyDescent="0.25">
      <c r="A99" s="7" t="s">
        <v>4</v>
      </c>
      <c r="B99" s="14" t="s">
        <v>278</v>
      </c>
      <c r="C99" s="7">
        <v>94.62</v>
      </c>
      <c r="D99" s="15">
        <f t="shared" si="10"/>
        <v>11.3544</v>
      </c>
      <c r="E99" s="6">
        <f t="shared" si="11"/>
        <v>105.9744</v>
      </c>
      <c r="F99" s="9">
        <v>94.82</v>
      </c>
      <c r="G99" s="3">
        <f t="shared" si="12"/>
        <v>211.94880000000001</v>
      </c>
      <c r="I99" s="4">
        <f t="shared" si="13"/>
        <v>116.57184000000001</v>
      </c>
      <c r="J99" s="3">
        <f t="shared" si="14"/>
        <v>128.22902400000001</v>
      </c>
      <c r="K99" s="3">
        <v>772</v>
      </c>
    </row>
    <row r="100" spans="1:11" ht="18.75" customHeight="1" x14ac:dyDescent="0.25">
      <c r="A100" s="7" t="s">
        <v>2</v>
      </c>
      <c r="B100" s="14" t="s">
        <v>277</v>
      </c>
      <c r="C100" s="7">
        <v>83.01</v>
      </c>
      <c r="D100" s="15">
        <f t="shared" si="10"/>
        <v>9.9611999999999998</v>
      </c>
      <c r="E100" s="6">
        <f t="shared" si="11"/>
        <v>92.97120000000001</v>
      </c>
      <c r="F100" s="9">
        <v>318.01</v>
      </c>
      <c r="G100" s="3">
        <f t="shared" si="12"/>
        <v>185.94240000000002</v>
      </c>
      <c r="I100" s="4">
        <f t="shared" si="13"/>
        <v>102.26832000000002</v>
      </c>
      <c r="J100" s="3">
        <f t="shared" si="14"/>
        <v>112.49515200000003</v>
      </c>
      <c r="K100" s="3">
        <v>750</v>
      </c>
    </row>
    <row r="101" spans="1:11" ht="18.75" customHeight="1" x14ac:dyDescent="0.25">
      <c r="A101" s="7" t="s">
        <v>29</v>
      </c>
      <c r="B101" s="14" t="s">
        <v>276</v>
      </c>
      <c r="C101" s="7">
        <v>80.28</v>
      </c>
      <c r="D101" s="15">
        <f t="shared" si="10"/>
        <v>9.6335999999999995</v>
      </c>
      <c r="E101" s="6">
        <f t="shared" si="11"/>
        <v>89.913600000000002</v>
      </c>
      <c r="F101" s="9">
        <v>94.82</v>
      </c>
      <c r="G101" s="3">
        <f t="shared" si="12"/>
        <v>179.8272</v>
      </c>
      <c r="I101" s="4">
        <f t="shared" si="13"/>
        <v>98.904960000000017</v>
      </c>
      <c r="J101" s="3">
        <f t="shared" si="14"/>
        <v>108.79545600000003</v>
      </c>
      <c r="K101" s="3">
        <v>787</v>
      </c>
    </row>
    <row r="102" spans="1:11" ht="18.75" customHeight="1" x14ac:dyDescent="0.25">
      <c r="A102" s="7" t="s">
        <v>27</v>
      </c>
      <c r="B102" s="14" t="s">
        <v>275</v>
      </c>
      <c r="C102" s="7">
        <v>85.02</v>
      </c>
      <c r="D102" s="15">
        <f t="shared" si="10"/>
        <v>10.202399999999999</v>
      </c>
      <c r="E102" s="6">
        <f t="shared" si="11"/>
        <v>95.222399999999993</v>
      </c>
      <c r="F102" s="9">
        <v>94.82</v>
      </c>
      <c r="G102" s="3">
        <f t="shared" si="12"/>
        <v>190.44479999999999</v>
      </c>
      <c r="I102" s="4">
        <f t="shared" si="13"/>
        <v>104.74464</v>
      </c>
      <c r="J102" s="3">
        <f t="shared" si="14"/>
        <v>115.21910400000002</v>
      </c>
      <c r="K102" s="3">
        <v>963</v>
      </c>
    </row>
    <row r="103" spans="1:11" ht="18.75" customHeight="1" x14ac:dyDescent="0.25">
      <c r="A103" s="7" t="s">
        <v>25</v>
      </c>
      <c r="B103" s="14" t="s">
        <v>274</v>
      </c>
      <c r="C103" s="7">
        <v>87.58</v>
      </c>
      <c r="D103" s="15">
        <f t="shared" si="10"/>
        <v>10.509599999999999</v>
      </c>
      <c r="E103" s="6">
        <f t="shared" si="11"/>
        <v>98.08959999999999</v>
      </c>
      <c r="F103" s="118">
        <v>78</v>
      </c>
      <c r="G103" s="3">
        <f t="shared" si="12"/>
        <v>196.17919999999998</v>
      </c>
      <c r="I103" s="4">
        <f t="shared" si="13"/>
        <v>107.89856</v>
      </c>
      <c r="J103" s="3">
        <f t="shared" si="14"/>
        <v>118.68841600000002</v>
      </c>
      <c r="K103" s="3">
        <v>776</v>
      </c>
    </row>
    <row r="104" spans="1:11" ht="18.75" customHeight="1" x14ac:dyDescent="0.25">
      <c r="A104" s="7" t="s">
        <v>23</v>
      </c>
      <c r="B104" s="14" t="s">
        <v>273</v>
      </c>
      <c r="C104" s="7">
        <v>76.64</v>
      </c>
      <c r="D104" s="15">
        <f t="shared" si="10"/>
        <v>9.1967999999999996</v>
      </c>
      <c r="E104" s="6">
        <f t="shared" si="11"/>
        <v>85.836799999999997</v>
      </c>
      <c r="F104" s="9">
        <v>94.82</v>
      </c>
      <c r="G104" s="3">
        <f t="shared" si="12"/>
        <v>171.67359999999999</v>
      </c>
      <c r="I104" s="4">
        <f t="shared" si="13"/>
        <v>94.420479999999998</v>
      </c>
      <c r="J104" s="3">
        <f t="shared" si="14"/>
        <v>103.86252800000001</v>
      </c>
      <c r="K104" s="3">
        <v>717</v>
      </c>
    </row>
    <row r="105" spans="1:11" ht="18.75" customHeight="1" x14ac:dyDescent="0.25">
      <c r="A105" s="117">
        <v>9</v>
      </c>
      <c r="B105" s="63" t="s">
        <v>272</v>
      </c>
      <c r="C105" s="116"/>
      <c r="D105" s="115"/>
      <c r="E105" s="5">
        <v>189.04</v>
      </c>
      <c r="F105" s="5">
        <v>384.96</v>
      </c>
      <c r="G105" s="3">
        <f t="shared" si="12"/>
        <v>378.08</v>
      </c>
      <c r="I105" s="4">
        <f t="shared" si="13"/>
        <v>207.94400000000002</v>
      </c>
      <c r="J105" s="3">
        <f t="shared" si="14"/>
        <v>228.73840000000004</v>
      </c>
      <c r="K105" s="3">
        <v>746</v>
      </c>
    </row>
    <row r="106" spans="1:11" ht="18.75" customHeight="1" x14ac:dyDescent="0.25">
      <c r="A106" s="5" t="s">
        <v>19</v>
      </c>
      <c r="B106" s="63" t="s">
        <v>271</v>
      </c>
      <c r="C106" s="116"/>
      <c r="D106" s="115"/>
      <c r="E106" s="5">
        <v>148.06</v>
      </c>
      <c r="F106" s="5">
        <v>384.96</v>
      </c>
      <c r="G106" s="3">
        <f t="shared" si="12"/>
        <v>296.12</v>
      </c>
      <c r="I106" s="4">
        <f t="shared" si="13"/>
        <v>162.86600000000001</v>
      </c>
      <c r="J106" s="3">
        <f t="shared" si="14"/>
        <v>179.15260000000004</v>
      </c>
      <c r="K106" s="3">
        <v>732</v>
      </c>
    </row>
    <row r="107" spans="1:11" ht="18.75" customHeight="1" x14ac:dyDescent="0.25">
      <c r="A107" s="5" t="s">
        <v>17</v>
      </c>
      <c r="B107" s="63" t="s">
        <v>270</v>
      </c>
      <c r="C107" s="116"/>
      <c r="D107" s="115"/>
      <c r="E107" s="5">
        <v>130.06</v>
      </c>
      <c r="F107" s="5">
        <v>318.01</v>
      </c>
      <c r="G107" s="3">
        <f t="shared" si="12"/>
        <v>260.12</v>
      </c>
      <c r="I107" s="4">
        <f t="shared" si="13"/>
        <v>143.066</v>
      </c>
      <c r="J107" s="3">
        <f t="shared" si="14"/>
        <v>157.37260000000001</v>
      </c>
      <c r="K107" s="3">
        <v>1094</v>
      </c>
    </row>
    <row r="108" spans="1:11" ht="18.75" customHeight="1" x14ac:dyDescent="0.25">
      <c r="A108" s="5" t="s">
        <v>15</v>
      </c>
      <c r="B108" s="63" t="s">
        <v>269</v>
      </c>
      <c r="C108" s="116"/>
      <c r="D108" s="115"/>
      <c r="E108" s="5"/>
      <c r="F108" s="5"/>
      <c r="G108" s="3"/>
      <c r="I108" s="4"/>
      <c r="J108" s="3"/>
      <c r="K108" s="3">
        <v>831</v>
      </c>
    </row>
    <row r="109" spans="1:11" ht="18.75" customHeight="1" x14ac:dyDescent="0.25">
      <c r="A109" s="5" t="s">
        <v>13</v>
      </c>
      <c r="B109" s="63" t="s">
        <v>268</v>
      </c>
      <c r="C109" s="116"/>
      <c r="D109" s="115"/>
      <c r="E109" s="5"/>
      <c r="F109" s="5"/>
      <c r="G109" s="3"/>
      <c r="I109" s="4"/>
      <c r="J109" s="3"/>
      <c r="K109" s="3">
        <v>850</v>
      </c>
    </row>
    <row r="110" spans="1:11" ht="18.75" customHeight="1" x14ac:dyDescent="0.25">
      <c r="A110" s="5" t="s">
        <v>11</v>
      </c>
      <c r="B110" s="63" t="s">
        <v>91</v>
      </c>
      <c r="C110" s="62"/>
      <c r="D110" s="5"/>
      <c r="E110" s="5"/>
      <c r="F110" s="5"/>
      <c r="G110" s="3"/>
      <c r="H110" s="19"/>
      <c r="I110" s="3"/>
      <c r="J110" s="3"/>
      <c r="K110" s="3">
        <v>1417</v>
      </c>
    </row>
    <row r="111" spans="1:11" ht="17.100000000000001" customHeight="1" x14ac:dyDescent="0.35">
      <c r="A111" s="194" t="s">
        <v>90</v>
      </c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</row>
    <row r="112" spans="1:11" ht="18.399999999999999" customHeight="1" x14ac:dyDescent="0.25">
      <c r="A112" s="5" t="s">
        <v>8</v>
      </c>
      <c r="B112" s="63" t="s">
        <v>89</v>
      </c>
      <c r="C112" s="62"/>
      <c r="D112" s="6"/>
      <c r="E112" s="6">
        <v>36.799999999999997</v>
      </c>
      <c r="F112" s="5">
        <v>94.82</v>
      </c>
      <c r="G112" s="19">
        <f>E112*2</f>
        <v>73.599999999999994</v>
      </c>
      <c r="I112" s="64">
        <f>E112*1.1</f>
        <v>40.479999999999997</v>
      </c>
      <c r="J112" s="3">
        <f>I112*1.1</f>
        <v>44.527999999999999</v>
      </c>
      <c r="K112" s="3">
        <v>253</v>
      </c>
    </row>
    <row r="113" spans="1:11" ht="18.399999999999999" customHeight="1" x14ac:dyDescent="0.25">
      <c r="A113" s="5" t="s">
        <v>6</v>
      </c>
      <c r="B113" s="63" t="s">
        <v>424</v>
      </c>
      <c r="C113" s="62"/>
      <c r="D113" s="6"/>
      <c r="E113" s="6">
        <v>471.26</v>
      </c>
      <c r="F113" s="5">
        <v>172.48</v>
      </c>
      <c r="G113" s="19">
        <f>E113*2</f>
        <v>942.52</v>
      </c>
      <c r="I113" s="4">
        <f>E113*1.1</f>
        <v>518.38600000000008</v>
      </c>
      <c r="J113" s="3">
        <f>I113*1.1</f>
        <v>570.22460000000012</v>
      </c>
      <c r="K113" s="3">
        <v>159</v>
      </c>
    </row>
    <row r="114" spans="1:11" ht="19.5" customHeight="1" x14ac:dyDescent="0.2">
      <c r="A114" s="180" t="s">
        <v>62</v>
      </c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</row>
    <row r="115" spans="1:11" ht="30.6" customHeight="1" x14ac:dyDescent="0.25">
      <c r="A115" s="7" t="s">
        <v>8</v>
      </c>
      <c r="B115" s="8" t="s">
        <v>61</v>
      </c>
      <c r="C115" s="16">
        <v>49.17</v>
      </c>
      <c r="D115" s="15">
        <f>C115*0.12</f>
        <v>5.9004000000000003</v>
      </c>
      <c r="E115" s="6">
        <f>C115+D115</f>
        <v>55.070399999999999</v>
      </c>
      <c r="F115" s="18"/>
      <c r="G115" s="3">
        <f>E115*2</f>
        <v>110.1408</v>
      </c>
      <c r="I115" s="4">
        <f>E115*1.1</f>
        <v>60.577440000000003</v>
      </c>
      <c r="J115" s="3">
        <f>I115*1.1</f>
        <v>66.63518400000001</v>
      </c>
      <c r="K115" s="3">
        <v>204</v>
      </c>
    </row>
    <row r="116" spans="1:11" ht="19.5" customHeight="1" x14ac:dyDescent="0.2">
      <c r="A116" s="188" t="s">
        <v>60</v>
      </c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</row>
    <row r="117" spans="1:11" ht="18.399999999999999" customHeight="1" x14ac:dyDescent="0.25">
      <c r="A117" s="45" t="s">
        <v>8</v>
      </c>
      <c r="B117" s="49" t="s">
        <v>59</v>
      </c>
      <c r="C117" s="48"/>
      <c r="D117" s="47"/>
      <c r="E117" s="40"/>
      <c r="F117" s="46"/>
      <c r="G117" s="36"/>
      <c r="H117" s="38"/>
      <c r="I117" s="37"/>
      <c r="J117" s="36"/>
      <c r="K117" s="36">
        <v>437</v>
      </c>
    </row>
    <row r="118" spans="1:11" ht="18.399999999999999" customHeight="1" x14ac:dyDescent="0.25">
      <c r="A118" s="45" t="s">
        <v>6</v>
      </c>
      <c r="B118" s="49" t="s">
        <v>58</v>
      </c>
      <c r="C118" s="48"/>
      <c r="D118" s="47"/>
      <c r="E118" s="40"/>
      <c r="F118" s="46"/>
      <c r="G118" s="36"/>
      <c r="H118" s="38"/>
      <c r="I118" s="37"/>
      <c r="J118" s="36"/>
      <c r="K118" s="36">
        <v>313</v>
      </c>
    </row>
    <row r="119" spans="1:11" ht="18.399999999999999" customHeight="1" x14ac:dyDescent="0.25">
      <c r="A119" s="45" t="s">
        <v>4</v>
      </c>
      <c r="B119" s="44" t="s">
        <v>57</v>
      </c>
      <c r="C119" s="48"/>
      <c r="D119" s="47"/>
      <c r="E119" s="40"/>
      <c r="F119" s="46"/>
      <c r="G119" s="36"/>
      <c r="H119" s="38"/>
      <c r="I119" s="37"/>
      <c r="J119" s="36"/>
      <c r="K119" s="36">
        <v>313</v>
      </c>
    </row>
    <row r="120" spans="1:11" ht="18.399999999999999" customHeight="1" x14ac:dyDescent="0.25">
      <c r="A120" s="45" t="s">
        <v>2</v>
      </c>
      <c r="B120" s="44" t="s">
        <v>56</v>
      </c>
      <c r="C120" s="48"/>
      <c r="D120" s="47"/>
      <c r="E120" s="40"/>
      <c r="F120" s="39"/>
      <c r="G120" s="36"/>
      <c r="H120" s="38"/>
      <c r="I120" s="37"/>
      <c r="J120" s="36"/>
      <c r="K120" s="36">
        <v>432</v>
      </c>
    </row>
    <row r="121" spans="1:11" ht="18.399999999999999" customHeight="1" x14ac:dyDescent="0.25">
      <c r="A121" s="45" t="s">
        <v>29</v>
      </c>
      <c r="B121" s="44" t="s">
        <v>55</v>
      </c>
      <c r="C121" s="48"/>
      <c r="D121" s="47"/>
      <c r="E121" s="40"/>
      <c r="F121" s="46"/>
      <c r="G121" s="36"/>
      <c r="H121" s="38"/>
      <c r="I121" s="37"/>
      <c r="J121" s="36"/>
      <c r="K121" s="36">
        <v>501</v>
      </c>
    </row>
    <row r="122" spans="1:11" ht="18.399999999999999" customHeight="1" x14ac:dyDescent="0.25">
      <c r="A122" s="45" t="s">
        <v>27</v>
      </c>
      <c r="B122" s="44" t="s">
        <v>54</v>
      </c>
      <c r="C122" s="42"/>
      <c r="D122" s="41"/>
      <c r="E122" s="40">
        <v>22.51</v>
      </c>
      <c r="F122" s="39">
        <v>105.99</v>
      </c>
      <c r="G122" s="36">
        <f>E122*2</f>
        <v>45.02</v>
      </c>
      <c r="H122" s="38"/>
      <c r="I122" s="37">
        <f>E122*1.1</f>
        <v>24.761000000000003</v>
      </c>
      <c r="J122" s="36">
        <f>I122*1.1</f>
        <v>27.237100000000005</v>
      </c>
      <c r="K122" s="36">
        <v>432</v>
      </c>
    </row>
    <row r="123" spans="1:11" ht="18.399999999999999" customHeight="1" x14ac:dyDescent="0.25">
      <c r="A123" s="45" t="s">
        <v>25</v>
      </c>
      <c r="B123" s="44" t="s">
        <v>53</v>
      </c>
      <c r="C123" s="42"/>
      <c r="D123" s="41"/>
      <c r="E123" s="40">
        <v>8.5500000000000007</v>
      </c>
      <c r="F123" s="39">
        <v>33.5</v>
      </c>
      <c r="G123" s="36">
        <f>E123*2</f>
        <v>17.100000000000001</v>
      </c>
      <c r="H123" s="38"/>
      <c r="I123" s="37">
        <f>E123*1.1</f>
        <v>9.4050000000000011</v>
      </c>
      <c r="J123" s="36">
        <f>I123*1.1</f>
        <v>10.345500000000001</v>
      </c>
      <c r="K123" s="36">
        <v>314</v>
      </c>
    </row>
    <row r="124" spans="1:11" ht="18.399999999999999" customHeight="1" x14ac:dyDescent="0.25">
      <c r="A124" s="45" t="s">
        <v>23</v>
      </c>
      <c r="B124" s="44" t="s">
        <v>423</v>
      </c>
      <c r="C124" s="42"/>
      <c r="D124" s="41"/>
      <c r="E124" s="40">
        <v>211.14</v>
      </c>
      <c r="F124" s="39">
        <v>33.5</v>
      </c>
      <c r="G124" s="36">
        <f>E124*2</f>
        <v>422.28</v>
      </c>
      <c r="H124" s="38"/>
      <c r="I124" s="37">
        <f>E124*1.1</f>
        <v>232.25399999999999</v>
      </c>
      <c r="J124" s="36">
        <f>I124*1.1</f>
        <v>255.4794</v>
      </c>
      <c r="K124" s="36">
        <v>268</v>
      </c>
    </row>
    <row r="125" spans="1:11" ht="18.399999999999999" customHeight="1" x14ac:dyDescent="0.25">
      <c r="A125" s="42" t="s">
        <v>21</v>
      </c>
      <c r="B125" s="43" t="s">
        <v>52</v>
      </c>
      <c r="C125" s="42"/>
      <c r="D125" s="41"/>
      <c r="E125" s="40"/>
      <c r="F125" s="39"/>
      <c r="G125" s="36"/>
      <c r="H125" s="38"/>
      <c r="I125" s="37"/>
      <c r="J125" s="36"/>
      <c r="K125" s="36">
        <v>365</v>
      </c>
    </row>
    <row r="126" spans="1:11" ht="15.75" x14ac:dyDescent="0.25">
      <c r="A126" s="131" t="s">
        <v>19</v>
      </c>
      <c r="B126" s="49" t="s">
        <v>88</v>
      </c>
      <c r="C126" s="48"/>
      <c r="D126" s="47"/>
      <c r="E126" s="40"/>
      <c r="F126" s="46"/>
      <c r="G126" s="36"/>
      <c r="H126" s="38"/>
      <c r="I126" s="37"/>
      <c r="J126" s="36"/>
      <c r="K126" s="36">
        <v>843</v>
      </c>
    </row>
    <row r="127" spans="1:11" ht="15.75" x14ac:dyDescent="0.25">
      <c r="A127" s="45" t="s">
        <v>17</v>
      </c>
      <c r="B127" s="49" t="s">
        <v>87</v>
      </c>
      <c r="C127" s="48"/>
      <c r="D127" s="47"/>
      <c r="E127" s="40"/>
      <c r="F127" s="46"/>
      <c r="G127" s="36"/>
      <c r="H127" s="38"/>
      <c r="I127" s="37"/>
      <c r="J127" s="36"/>
      <c r="K127" s="36">
        <v>610</v>
      </c>
    </row>
    <row r="128" spans="1:11" ht="15.75" x14ac:dyDescent="0.25">
      <c r="A128" s="131" t="s">
        <v>15</v>
      </c>
      <c r="B128" s="203" t="s">
        <v>86</v>
      </c>
      <c r="C128" s="204"/>
      <c r="D128" s="205"/>
      <c r="E128" s="206"/>
      <c r="F128" s="207"/>
      <c r="G128" s="208"/>
      <c r="H128" s="38"/>
      <c r="I128" s="209"/>
      <c r="J128" s="208"/>
      <c r="K128" s="208">
        <v>823</v>
      </c>
    </row>
    <row r="129" spans="1:11" ht="15.75" x14ac:dyDescent="0.25">
      <c r="A129" s="142" t="s">
        <v>13</v>
      </c>
      <c r="B129" s="141" t="s">
        <v>438</v>
      </c>
      <c r="C129" s="140"/>
      <c r="D129" s="139"/>
      <c r="E129" s="139"/>
      <c r="F129" s="210"/>
      <c r="G129" s="136"/>
      <c r="H129" s="137"/>
      <c r="I129" s="136"/>
      <c r="J129" s="136"/>
      <c r="K129" s="136">
        <v>443</v>
      </c>
    </row>
    <row r="130" spans="1:11" ht="19.5" customHeight="1" x14ac:dyDescent="0.2">
      <c r="A130" s="189" t="s">
        <v>51</v>
      </c>
      <c r="B130" s="190"/>
      <c r="C130" s="190"/>
      <c r="D130" s="190"/>
      <c r="E130" s="190"/>
      <c r="F130" s="190"/>
      <c r="G130" s="190"/>
      <c r="H130" s="190"/>
      <c r="I130" s="190"/>
      <c r="J130" s="190"/>
      <c r="K130" s="191"/>
    </row>
    <row r="131" spans="1:11" ht="19.5" customHeight="1" x14ac:dyDescent="0.25">
      <c r="A131" s="7" t="s">
        <v>8</v>
      </c>
      <c r="B131" s="35" t="s">
        <v>50</v>
      </c>
      <c r="C131" s="34"/>
      <c r="D131" s="33"/>
      <c r="E131" s="32"/>
      <c r="F131" s="31"/>
      <c r="G131" s="30"/>
      <c r="H131" s="29"/>
      <c r="I131" s="28"/>
      <c r="J131" s="27"/>
      <c r="K131" s="27">
        <v>1481</v>
      </c>
    </row>
    <row r="132" spans="1:11" ht="19.5" customHeight="1" x14ac:dyDescent="0.25">
      <c r="A132" s="7" t="s">
        <v>6</v>
      </c>
      <c r="B132" s="35" t="s">
        <v>49</v>
      </c>
      <c r="C132" s="34"/>
      <c r="D132" s="33"/>
      <c r="E132" s="32"/>
      <c r="F132" s="31"/>
      <c r="G132" s="30"/>
      <c r="H132" s="29"/>
      <c r="I132" s="28"/>
      <c r="J132" s="27"/>
      <c r="K132" s="27">
        <v>1068</v>
      </c>
    </row>
    <row r="133" spans="1:11" ht="19.5" customHeight="1" x14ac:dyDescent="0.25">
      <c r="A133" s="7" t="s">
        <v>4</v>
      </c>
      <c r="B133" s="35" t="s">
        <v>48</v>
      </c>
      <c r="C133" s="34"/>
      <c r="D133" s="33"/>
      <c r="E133" s="32">
        <v>144.57</v>
      </c>
      <c r="F133" s="31">
        <v>89.3</v>
      </c>
      <c r="G133" s="30">
        <f>E133*2</f>
        <v>289.14</v>
      </c>
      <c r="H133" s="29"/>
      <c r="I133" s="28">
        <f>E133*1.1</f>
        <v>159.02700000000002</v>
      </c>
      <c r="J133" s="27">
        <f>I133*1.1</f>
        <v>174.92970000000003</v>
      </c>
      <c r="K133" s="27">
        <v>748</v>
      </c>
    </row>
    <row r="134" spans="1:11" ht="19.5" customHeight="1" x14ac:dyDescent="0.25">
      <c r="A134" s="7" t="s">
        <v>2</v>
      </c>
      <c r="B134" s="35" t="s">
        <v>47</v>
      </c>
      <c r="C134" s="34"/>
      <c r="D134" s="33"/>
      <c r="E134" s="32">
        <v>134.32</v>
      </c>
      <c r="F134" s="31">
        <v>105.99</v>
      </c>
      <c r="G134" s="30">
        <f>E134*2</f>
        <v>268.64</v>
      </c>
      <c r="H134" s="29"/>
      <c r="I134" s="28">
        <f>E134*1.1</f>
        <v>147.75200000000001</v>
      </c>
      <c r="J134" s="27">
        <f>I134*1.1</f>
        <v>162.52720000000002</v>
      </c>
      <c r="K134" s="27">
        <v>761</v>
      </c>
    </row>
    <row r="135" spans="1:11" ht="19.5" customHeight="1" x14ac:dyDescent="0.25">
      <c r="A135" s="7" t="s">
        <v>29</v>
      </c>
      <c r="B135" s="35" t="s">
        <v>46</v>
      </c>
      <c r="C135" s="34"/>
      <c r="D135" s="33"/>
      <c r="E135" s="32">
        <v>264.08999999999997</v>
      </c>
      <c r="F135" s="31">
        <v>161.79</v>
      </c>
      <c r="G135" s="30">
        <f>E135*2</f>
        <v>528.17999999999995</v>
      </c>
      <c r="H135" s="29"/>
      <c r="I135" s="28">
        <f>E135*1.1</f>
        <v>290.49900000000002</v>
      </c>
      <c r="J135" s="27">
        <f>I135*1.1</f>
        <v>319.54890000000006</v>
      </c>
      <c r="K135" s="27">
        <v>861</v>
      </c>
    </row>
    <row r="136" spans="1:11" ht="19.5" customHeight="1" x14ac:dyDescent="0.2">
      <c r="A136" s="180" t="s">
        <v>45</v>
      </c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</row>
    <row r="137" spans="1:11" ht="19.5" customHeight="1" x14ac:dyDescent="0.25">
      <c r="A137" s="7" t="s">
        <v>8</v>
      </c>
      <c r="B137" s="8" t="s">
        <v>44</v>
      </c>
      <c r="C137" s="16"/>
      <c r="D137" s="15"/>
      <c r="E137" s="6">
        <v>223.54</v>
      </c>
      <c r="F137" s="9">
        <v>61.39</v>
      </c>
      <c r="G137" s="19">
        <f>E137*2</f>
        <v>447.08</v>
      </c>
      <c r="I137" s="4">
        <f>E137*1.1</f>
        <v>245.89400000000001</v>
      </c>
      <c r="J137" s="3">
        <f>I137*1.1</f>
        <v>270.48340000000002</v>
      </c>
      <c r="K137" s="3">
        <v>444</v>
      </c>
    </row>
    <row r="138" spans="1:11" ht="19.5" customHeight="1" x14ac:dyDescent="0.25">
      <c r="A138" s="7" t="s">
        <v>6</v>
      </c>
      <c r="B138" s="8" t="s">
        <v>43</v>
      </c>
      <c r="C138" s="16"/>
      <c r="D138" s="15"/>
      <c r="E138" s="6">
        <v>212.28</v>
      </c>
      <c r="F138" s="9">
        <v>61.39</v>
      </c>
      <c r="G138" s="19">
        <f>E138*2</f>
        <v>424.56</v>
      </c>
      <c r="I138" s="4">
        <f>E138*1.1</f>
        <v>233.50800000000001</v>
      </c>
      <c r="J138" s="3">
        <f>I138*1.1</f>
        <v>256.85880000000003</v>
      </c>
      <c r="K138" s="3">
        <v>1073</v>
      </c>
    </row>
    <row r="139" spans="1:11" ht="19.5" customHeight="1" x14ac:dyDescent="0.25">
      <c r="A139" s="7" t="s">
        <v>4</v>
      </c>
      <c r="B139" s="26" t="s">
        <v>422</v>
      </c>
      <c r="C139" s="16"/>
      <c r="D139" s="15"/>
      <c r="E139" s="6">
        <v>246.66</v>
      </c>
      <c r="F139" s="9">
        <v>133.9</v>
      </c>
      <c r="G139" s="19">
        <f>E139*2</f>
        <v>493.32</v>
      </c>
      <c r="I139" s="4">
        <f>E139*1.1</f>
        <v>271.32600000000002</v>
      </c>
      <c r="J139" s="3">
        <f>I139*1.1</f>
        <v>298.45860000000005</v>
      </c>
      <c r="K139" s="3">
        <v>840</v>
      </c>
    </row>
    <row r="140" spans="1:11" ht="19.5" customHeight="1" x14ac:dyDescent="0.25">
      <c r="A140" s="11" t="s">
        <v>2</v>
      </c>
      <c r="B140" s="26" t="s">
        <v>42</v>
      </c>
      <c r="C140" s="25"/>
      <c r="D140" s="10"/>
      <c r="E140" s="24">
        <v>292.25</v>
      </c>
      <c r="F140" s="23">
        <v>117.19</v>
      </c>
      <c r="G140" s="22">
        <f>E140*2</f>
        <v>584.5</v>
      </c>
      <c r="I140" s="21">
        <f>E140*1.1</f>
        <v>321.47500000000002</v>
      </c>
      <c r="J140" s="20">
        <f>I140*1.1</f>
        <v>353.62250000000006</v>
      </c>
      <c r="K140" s="20">
        <v>1069</v>
      </c>
    </row>
    <row r="141" spans="1:11" ht="19.5" customHeight="1" x14ac:dyDescent="0.25">
      <c r="A141" s="7" t="s">
        <v>29</v>
      </c>
      <c r="B141" s="8" t="s">
        <v>41</v>
      </c>
      <c r="C141" s="16"/>
      <c r="D141" s="6"/>
      <c r="E141" s="6"/>
      <c r="F141" s="5"/>
      <c r="G141" s="19"/>
      <c r="H141" s="19"/>
      <c r="I141" s="3"/>
      <c r="J141" s="3"/>
      <c r="K141" s="3">
        <v>337</v>
      </c>
    </row>
    <row r="142" spans="1:11" ht="19.5" customHeight="1" x14ac:dyDescent="0.2">
      <c r="A142" s="180" t="s">
        <v>40</v>
      </c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</row>
    <row r="143" spans="1:11" ht="19.5" customHeight="1" x14ac:dyDescent="0.25">
      <c r="A143" s="7" t="s">
        <v>8</v>
      </c>
      <c r="B143" s="8" t="s">
        <v>85</v>
      </c>
      <c r="C143" s="7">
        <v>235.53</v>
      </c>
      <c r="D143" s="15">
        <f>C143*0.12</f>
        <v>28.2636</v>
      </c>
      <c r="E143" s="6">
        <f>C143+D143</f>
        <v>263.79360000000003</v>
      </c>
      <c r="F143" s="9">
        <v>864.81</v>
      </c>
      <c r="G143" s="3">
        <f>E143*2</f>
        <v>527.58720000000005</v>
      </c>
      <c r="I143" s="4">
        <f>E143*1.1</f>
        <v>290.17296000000005</v>
      </c>
      <c r="J143" s="3">
        <f>I143*1.1</f>
        <v>319.19025600000009</v>
      </c>
      <c r="K143" s="3">
        <v>1137</v>
      </c>
    </row>
    <row r="144" spans="1:11" ht="19.5" customHeight="1" x14ac:dyDescent="0.25">
      <c r="A144" s="7" t="s">
        <v>6</v>
      </c>
      <c r="B144" s="8" t="s">
        <v>39</v>
      </c>
      <c r="C144" s="7">
        <v>167.19</v>
      </c>
      <c r="D144" s="15">
        <f>C144*0.12</f>
        <v>20.062799999999999</v>
      </c>
      <c r="E144" s="6">
        <f>C144+D144</f>
        <v>187.25280000000001</v>
      </c>
      <c r="F144" s="9">
        <v>496.53</v>
      </c>
      <c r="G144" s="3">
        <f>E144*2</f>
        <v>374.50560000000002</v>
      </c>
      <c r="I144" s="4">
        <f>E144*1.1</f>
        <v>205.97808000000003</v>
      </c>
      <c r="J144" s="3">
        <f>I144*1.1</f>
        <v>226.57588800000005</v>
      </c>
      <c r="K144" s="3">
        <v>1068</v>
      </c>
    </row>
    <row r="145" spans="1:11" ht="19.5" customHeight="1" x14ac:dyDescent="0.25">
      <c r="A145" s="7" t="s">
        <v>4</v>
      </c>
      <c r="B145" s="14" t="s">
        <v>38</v>
      </c>
      <c r="C145" s="7">
        <v>810.24</v>
      </c>
      <c r="D145" s="15">
        <f>C145*0.12</f>
        <v>97.228799999999993</v>
      </c>
      <c r="E145" s="6">
        <f>C145+D145</f>
        <v>907.46879999999999</v>
      </c>
      <c r="F145" s="9">
        <v>1679.38</v>
      </c>
      <c r="G145" s="3">
        <f>E145*2</f>
        <v>1814.9376</v>
      </c>
      <c r="I145" s="4">
        <f>E145*1.1</f>
        <v>998.21568000000002</v>
      </c>
      <c r="J145" s="3">
        <f>I145*1.1</f>
        <v>1098.0372480000001</v>
      </c>
      <c r="K145" s="3">
        <v>2851</v>
      </c>
    </row>
    <row r="146" spans="1:11" ht="19.5" customHeight="1" x14ac:dyDescent="0.2">
      <c r="A146" s="180" t="s">
        <v>37</v>
      </c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</row>
    <row r="147" spans="1:11" ht="19.5" customHeight="1" x14ac:dyDescent="0.25">
      <c r="A147" s="7" t="s">
        <v>8</v>
      </c>
      <c r="B147" s="8" t="s">
        <v>84</v>
      </c>
      <c r="C147" s="16">
        <v>25.99</v>
      </c>
      <c r="D147" s="15">
        <f>C147*0.12</f>
        <v>3.1187999999999998</v>
      </c>
      <c r="E147" s="6">
        <f>C147+D147</f>
        <v>29.108799999999999</v>
      </c>
      <c r="F147" s="9">
        <v>83.7</v>
      </c>
      <c r="G147" s="3">
        <f>E147*2</f>
        <v>58.217599999999997</v>
      </c>
      <c r="I147" s="4">
        <f>E147*1.1</f>
        <v>32.019680000000001</v>
      </c>
      <c r="J147" s="3">
        <f>I147*1.1</f>
        <v>35.221648000000002</v>
      </c>
      <c r="K147" s="3">
        <v>101</v>
      </c>
    </row>
    <row r="148" spans="1:11" ht="19.5" customHeight="1" x14ac:dyDescent="0.25">
      <c r="A148" s="7" t="s">
        <v>6</v>
      </c>
      <c r="B148" s="8" t="s">
        <v>36</v>
      </c>
      <c r="C148" s="16">
        <v>26.04</v>
      </c>
      <c r="D148" s="15">
        <f>C148*0.12</f>
        <v>3.1247999999999996</v>
      </c>
      <c r="E148" s="6">
        <f>C148+D148</f>
        <v>29.1648</v>
      </c>
      <c r="F148" s="9">
        <v>83.7</v>
      </c>
      <c r="G148" s="3">
        <f>E148*2</f>
        <v>58.329599999999999</v>
      </c>
      <c r="I148" s="4">
        <f>E148*1.1</f>
        <v>32.08128</v>
      </c>
      <c r="J148" s="3">
        <f>I148*1.1</f>
        <v>35.289408000000002</v>
      </c>
      <c r="K148" s="3">
        <v>162</v>
      </c>
    </row>
    <row r="149" spans="1:11" ht="19.5" customHeight="1" x14ac:dyDescent="0.25">
      <c r="A149" s="7" t="s">
        <v>4</v>
      </c>
      <c r="B149" s="8" t="s">
        <v>35</v>
      </c>
      <c r="C149" s="16"/>
      <c r="D149" s="15"/>
      <c r="E149" s="6">
        <v>59</v>
      </c>
      <c r="F149" s="9">
        <v>105.99</v>
      </c>
      <c r="G149" s="3">
        <f>E149*2</f>
        <v>118</v>
      </c>
      <c r="I149" s="64">
        <f>E149*1.1</f>
        <v>64.900000000000006</v>
      </c>
      <c r="J149" s="3">
        <f>I149*1.1</f>
        <v>71.390000000000015</v>
      </c>
      <c r="K149" s="3">
        <v>126</v>
      </c>
    </row>
    <row r="150" spans="1:11" ht="19.5" customHeight="1" x14ac:dyDescent="0.2">
      <c r="A150" s="180" t="s">
        <v>83</v>
      </c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</row>
    <row r="151" spans="1:11" ht="19.5" customHeight="1" x14ac:dyDescent="0.25">
      <c r="A151" s="7" t="s">
        <v>8</v>
      </c>
      <c r="B151" s="8" t="s">
        <v>267</v>
      </c>
      <c r="C151" s="16">
        <v>59.32</v>
      </c>
      <c r="D151" s="15">
        <f t="shared" ref="D151:D162" si="15">C151*0.12</f>
        <v>7.1183999999999994</v>
      </c>
      <c r="E151" s="6">
        <f t="shared" ref="E151:E162" si="16">C151+D151</f>
        <v>66.438400000000001</v>
      </c>
      <c r="F151" s="9">
        <v>83.7</v>
      </c>
      <c r="G151" s="3">
        <f t="shared" ref="G151:G164" si="17">E151*2</f>
        <v>132.8768</v>
      </c>
      <c r="I151" s="4">
        <f t="shared" ref="I151:I164" si="18">E151*1.1</f>
        <v>73.082240000000013</v>
      </c>
      <c r="J151" s="3">
        <f t="shared" ref="J151:J167" si="19">I151*1.1</f>
        <v>80.390464000000023</v>
      </c>
      <c r="K151" s="3">
        <v>261</v>
      </c>
    </row>
    <row r="152" spans="1:11" ht="19.5" customHeight="1" x14ac:dyDescent="0.25">
      <c r="A152" s="7" t="s">
        <v>6</v>
      </c>
      <c r="B152" s="8" t="s">
        <v>266</v>
      </c>
      <c r="C152" s="16">
        <v>29.66</v>
      </c>
      <c r="D152" s="15">
        <f t="shared" si="15"/>
        <v>3.5591999999999997</v>
      </c>
      <c r="E152" s="6">
        <f t="shared" si="16"/>
        <v>33.219200000000001</v>
      </c>
      <c r="F152" s="9">
        <v>83.7</v>
      </c>
      <c r="G152" s="3">
        <f t="shared" si="17"/>
        <v>66.438400000000001</v>
      </c>
      <c r="I152" s="4">
        <f t="shared" si="18"/>
        <v>36.541120000000006</v>
      </c>
      <c r="J152" s="3">
        <f t="shared" si="19"/>
        <v>40.195232000000011</v>
      </c>
      <c r="K152" s="3">
        <v>323</v>
      </c>
    </row>
    <row r="153" spans="1:11" ht="19.5" customHeight="1" x14ac:dyDescent="0.25">
      <c r="A153" s="7" t="s">
        <v>4</v>
      </c>
      <c r="B153" s="8" t="s">
        <v>265</v>
      </c>
      <c r="C153" s="16">
        <v>39.549999999999997</v>
      </c>
      <c r="D153" s="15">
        <f t="shared" si="15"/>
        <v>4.7459999999999996</v>
      </c>
      <c r="E153" s="6">
        <f t="shared" si="16"/>
        <v>44.295999999999999</v>
      </c>
      <c r="F153" s="9">
        <v>118.94</v>
      </c>
      <c r="G153" s="3">
        <f t="shared" si="17"/>
        <v>88.591999999999999</v>
      </c>
      <c r="I153" s="4">
        <f t="shared" si="18"/>
        <v>48.7256</v>
      </c>
      <c r="J153" s="3">
        <f t="shared" si="19"/>
        <v>53.598160000000007</v>
      </c>
      <c r="K153" s="3">
        <v>326</v>
      </c>
    </row>
    <row r="154" spans="1:11" ht="19.5" customHeight="1" x14ac:dyDescent="0.25">
      <c r="A154" s="7" t="s">
        <v>2</v>
      </c>
      <c r="B154" s="8" t="s">
        <v>264</v>
      </c>
      <c r="C154" s="16">
        <v>59.32</v>
      </c>
      <c r="D154" s="15">
        <f t="shared" si="15"/>
        <v>7.1183999999999994</v>
      </c>
      <c r="E154" s="6">
        <f t="shared" si="16"/>
        <v>66.438400000000001</v>
      </c>
      <c r="F154" s="18"/>
      <c r="G154" s="3">
        <f t="shared" si="17"/>
        <v>132.8768</v>
      </c>
      <c r="I154" s="4">
        <f t="shared" si="18"/>
        <v>73.082240000000013</v>
      </c>
      <c r="J154" s="3">
        <f t="shared" si="19"/>
        <v>80.390464000000023</v>
      </c>
      <c r="K154" s="3">
        <v>293</v>
      </c>
    </row>
    <row r="155" spans="1:11" ht="19.5" customHeight="1" x14ac:dyDescent="0.25">
      <c r="A155" s="7" t="s">
        <v>29</v>
      </c>
      <c r="B155" s="8" t="s">
        <v>263</v>
      </c>
      <c r="C155" s="16">
        <v>39.549999999999997</v>
      </c>
      <c r="D155" s="15">
        <f t="shared" si="15"/>
        <v>4.7459999999999996</v>
      </c>
      <c r="E155" s="6">
        <f t="shared" si="16"/>
        <v>44.295999999999999</v>
      </c>
      <c r="F155" s="18"/>
      <c r="G155" s="3">
        <f t="shared" si="17"/>
        <v>88.591999999999999</v>
      </c>
      <c r="I155" s="4">
        <f t="shared" si="18"/>
        <v>48.7256</v>
      </c>
      <c r="J155" s="3">
        <f t="shared" si="19"/>
        <v>53.598160000000007</v>
      </c>
      <c r="K155" s="3">
        <v>293</v>
      </c>
    </row>
    <row r="156" spans="1:11" ht="19.5" customHeight="1" x14ac:dyDescent="0.25">
      <c r="A156" s="7" t="s">
        <v>27</v>
      </c>
      <c r="B156" s="8" t="s">
        <v>262</v>
      </c>
      <c r="C156" s="16">
        <v>19.77</v>
      </c>
      <c r="D156" s="15">
        <f t="shared" si="15"/>
        <v>2.3723999999999998</v>
      </c>
      <c r="E156" s="6">
        <f t="shared" si="16"/>
        <v>22.142399999999999</v>
      </c>
      <c r="F156" s="9">
        <v>82.21</v>
      </c>
      <c r="G156" s="3">
        <f t="shared" si="17"/>
        <v>44.284799999999997</v>
      </c>
      <c r="I156" s="4">
        <f t="shared" si="18"/>
        <v>24.356639999999999</v>
      </c>
      <c r="J156" s="3">
        <f t="shared" si="19"/>
        <v>26.792304000000001</v>
      </c>
      <c r="K156" s="3">
        <v>293</v>
      </c>
    </row>
    <row r="157" spans="1:11" ht="19.5" customHeight="1" x14ac:dyDescent="0.25">
      <c r="A157" s="7" t="s">
        <v>25</v>
      </c>
      <c r="B157" s="8" t="s">
        <v>261</v>
      </c>
      <c r="C157" s="16">
        <v>29.66</v>
      </c>
      <c r="D157" s="15">
        <f t="shared" si="15"/>
        <v>3.5591999999999997</v>
      </c>
      <c r="E157" s="6">
        <f t="shared" si="16"/>
        <v>33.219200000000001</v>
      </c>
      <c r="F157" s="9">
        <v>83.7</v>
      </c>
      <c r="G157" s="3">
        <f t="shared" si="17"/>
        <v>66.438400000000001</v>
      </c>
      <c r="I157" s="4">
        <f t="shared" si="18"/>
        <v>36.541120000000006</v>
      </c>
      <c r="J157" s="3">
        <f t="shared" si="19"/>
        <v>40.195232000000011</v>
      </c>
      <c r="K157" s="3">
        <v>345</v>
      </c>
    </row>
    <row r="158" spans="1:11" ht="19.5" customHeight="1" x14ac:dyDescent="0.25">
      <c r="A158" s="7" t="s">
        <v>23</v>
      </c>
      <c r="B158" s="8" t="s">
        <v>260</v>
      </c>
      <c r="C158" s="16">
        <v>19.77</v>
      </c>
      <c r="D158" s="15">
        <f t="shared" si="15"/>
        <v>2.3723999999999998</v>
      </c>
      <c r="E158" s="6">
        <f t="shared" si="16"/>
        <v>22.142399999999999</v>
      </c>
      <c r="F158" s="9">
        <v>50.19</v>
      </c>
      <c r="G158" s="3">
        <f t="shared" si="17"/>
        <v>44.284799999999997</v>
      </c>
      <c r="I158" s="4">
        <f t="shared" si="18"/>
        <v>24.356639999999999</v>
      </c>
      <c r="J158" s="3">
        <f t="shared" si="19"/>
        <v>26.792304000000001</v>
      </c>
      <c r="K158" s="3">
        <v>268</v>
      </c>
    </row>
    <row r="159" spans="1:11" ht="19.5" customHeight="1" x14ac:dyDescent="0.25">
      <c r="A159" s="7" t="s">
        <v>21</v>
      </c>
      <c r="B159" s="8" t="s">
        <v>259</v>
      </c>
      <c r="C159" s="16">
        <v>19.77</v>
      </c>
      <c r="D159" s="15">
        <f t="shared" si="15"/>
        <v>2.3723999999999998</v>
      </c>
      <c r="E159" s="6">
        <f t="shared" si="16"/>
        <v>22.142399999999999</v>
      </c>
      <c r="F159" s="9">
        <v>50.19</v>
      </c>
      <c r="G159" s="3">
        <f t="shared" si="17"/>
        <v>44.284799999999997</v>
      </c>
      <c r="I159" s="4">
        <f t="shared" si="18"/>
        <v>24.356639999999999</v>
      </c>
      <c r="J159" s="3">
        <f t="shared" si="19"/>
        <v>26.792304000000001</v>
      </c>
      <c r="K159" s="3">
        <v>293</v>
      </c>
    </row>
    <row r="160" spans="1:11" ht="19.5" customHeight="1" x14ac:dyDescent="0.25">
      <c r="A160" s="7" t="s">
        <v>19</v>
      </c>
      <c r="B160" s="8" t="s">
        <v>258</v>
      </c>
      <c r="C160" s="16">
        <v>19.77</v>
      </c>
      <c r="D160" s="15">
        <f t="shared" si="15"/>
        <v>2.3723999999999998</v>
      </c>
      <c r="E160" s="6">
        <f t="shared" si="16"/>
        <v>22.142399999999999</v>
      </c>
      <c r="F160" s="9">
        <v>27.91</v>
      </c>
      <c r="G160" s="3">
        <f t="shared" si="17"/>
        <v>44.284799999999997</v>
      </c>
      <c r="I160" s="4">
        <f t="shared" si="18"/>
        <v>24.356639999999999</v>
      </c>
      <c r="J160" s="3">
        <f t="shared" si="19"/>
        <v>26.792304000000001</v>
      </c>
      <c r="K160" s="3">
        <v>207</v>
      </c>
    </row>
    <row r="161" spans="1:11" ht="19.5" customHeight="1" x14ac:dyDescent="0.25">
      <c r="A161" s="7" t="s">
        <v>17</v>
      </c>
      <c r="B161" s="8" t="s">
        <v>257</v>
      </c>
      <c r="C161" s="16">
        <v>39.549999999999997</v>
      </c>
      <c r="D161" s="15">
        <f t="shared" si="15"/>
        <v>4.7459999999999996</v>
      </c>
      <c r="E161" s="6">
        <f t="shared" si="16"/>
        <v>44.295999999999999</v>
      </c>
      <c r="F161" s="9">
        <v>82.21</v>
      </c>
      <c r="G161" s="3">
        <f t="shared" si="17"/>
        <v>88.591999999999999</v>
      </c>
      <c r="I161" s="4">
        <f t="shared" si="18"/>
        <v>48.7256</v>
      </c>
      <c r="J161" s="3">
        <f t="shared" si="19"/>
        <v>53.598160000000007</v>
      </c>
      <c r="K161" s="3">
        <v>296</v>
      </c>
    </row>
    <row r="162" spans="1:11" ht="19.5" customHeight="1" x14ac:dyDescent="0.25">
      <c r="A162" s="7" t="s">
        <v>15</v>
      </c>
      <c r="B162" s="8" t="s">
        <v>256</v>
      </c>
      <c r="C162" s="16">
        <v>29.66</v>
      </c>
      <c r="D162" s="15">
        <f t="shared" si="15"/>
        <v>3.5591999999999997</v>
      </c>
      <c r="E162" s="6">
        <f t="shared" si="16"/>
        <v>33.219200000000001</v>
      </c>
      <c r="F162" s="18"/>
      <c r="G162" s="3">
        <f t="shared" si="17"/>
        <v>66.438400000000001</v>
      </c>
      <c r="I162" s="4">
        <f t="shared" si="18"/>
        <v>36.541120000000006</v>
      </c>
      <c r="J162" s="3">
        <f t="shared" si="19"/>
        <v>40.195232000000011</v>
      </c>
      <c r="K162" s="3">
        <v>300</v>
      </c>
    </row>
    <row r="163" spans="1:11" ht="19.5" customHeight="1" x14ac:dyDescent="0.25">
      <c r="A163" s="7" t="s">
        <v>13</v>
      </c>
      <c r="B163" s="114" t="s">
        <v>255</v>
      </c>
      <c r="C163" s="113"/>
      <c r="D163" s="106"/>
      <c r="E163" s="79">
        <v>114.54</v>
      </c>
      <c r="F163" s="5">
        <v>104.95</v>
      </c>
      <c r="G163" s="3">
        <f t="shared" si="17"/>
        <v>229.08</v>
      </c>
      <c r="I163" s="4">
        <f t="shared" si="18"/>
        <v>125.99400000000001</v>
      </c>
      <c r="J163" s="3">
        <f t="shared" si="19"/>
        <v>138.59340000000003</v>
      </c>
      <c r="K163" s="3">
        <v>293</v>
      </c>
    </row>
    <row r="164" spans="1:11" ht="19.5" customHeight="1" x14ac:dyDescent="0.25">
      <c r="A164" s="7" t="s">
        <v>11</v>
      </c>
      <c r="B164" s="8" t="s">
        <v>254</v>
      </c>
      <c r="C164" s="16">
        <v>84.71</v>
      </c>
      <c r="D164" s="15">
        <f>C164*0.12</f>
        <v>10.165199999999999</v>
      </c>
      <c r="E164" s="6">
        <f>C164+D164</f>
        <v>94.875199999999992</v>
      </c>
      <c r="F164" s="18"/>
      <c r="G164" s="3">
        <f t="shared" si="17"/>
        <v>189.75039999999998</v>
      </c>
      <c r="I164" s="4">
        <f t="shared" si="18"/>
        <v>104.36272</v>
      </c>
      <c r="J164" s="3">
        <f t="shared" si="19"/>
        <v>114.798992</v>
      </c>
      <c r="K164" s="3">
        <v>291</v>
      </c>
    </row>
    <row r="165" spans="1:11" ht="19.5" customHeight="1" x14ac:dyDescent="0.25">
      <c r="A165" s="7" t="s">
        <v>108</v>
      </c>
      <c r="B165" s="8" t="s">
        <v>82</v>
      </c>
      <c r="C165" s="16"/>
      <c r="D165" s="6"/>
      <c r="E165" s="6"/>
      <c r="F165" s="5"/>
      <c r="G165" s="3"/>
      <c r="H165" s="19"/>
      <c r="I165" s="61">
        <v>135.4</v>
      </c>
      <c r="J165" s="3">
        <f t="shared" si="19"/>
        <v>148.94000000000003</v>
      </c>
      <c r="K165" s="3">
        <v>365</v>
      </c>
    </row>
    <row r="166" spans="1:11" ht="19.5" customHeight="1" x14ac:dyDescent="0.25">
      <c r="A166" s="7" t="s">
        <v>106</v>
      </c>
      <c r="B166" s="26" t="s">
        <v>81</v>
      </c>
      <c r="C166" s="16"/>
      <c r="D166" s="6"/>
      <c r="E166" s="6"/>
      <c r="F166" s="5"/>
      <c r="G166" s="3"/>
      <c r="H166" s="19"/>
      <c r="I166" s="60">
        <v>136.87</v>
      </c>
      <c r="J166" s="20">
        <f t="shared" si="19"/>
        <v>150.55700000000002</v>
      </c>
      <c r="K166" s="3">
        <v>610</v>
      </c>
    </row>
    <row r="167" spans="1:11" ht="19.5" customHeight="1" x14ac:dyDescent="0.25">
      <c r="A167" s="11" t="s">
        <v>105</v>
      </c>
      <c r="B167" s="26" t="s">
        <v>294</v>
      </c>
      <c r="C167" s="25"/>
      <c r="D167" s="24"/>
      <c r="E167" s="24"/>
      <c r="F167" s="93"/>
      <c r="G167" s="20"/>
      <c r="H167" s="155"/>
      <c r="I167" s="60">
        <v>136.87</v>
      </c>
      <c r="J167" s="20">
        <f t="shared" si="19"/>
        <v>150.55700000000002</v>
      </c>
      <c r="K167" s="20">
        <v>329</v>
      </c>
    </row>
    <row r="168" spans="1:11" ht="19.5" customHeight="1" x14ac:dyDescent="0.25">
      <c r="A168" s="108" t="s">
        <v>103</v>
      </c>
      <c r="B168" s="99" t="s">
        <v>421</v>
      </c>
      <c r="C168" s="98"/>
      <c r="D168" s="97"/>
      <c r="E168" s="97"/>
      <c r="F168" s="96"/>
      <c r="G168" s="90"/>
      <c r="H168" s="135"/>
      <c r="I168" s="143"/>
      <c r="J168" s="90"/>
      <c r="K168" s="90">
        <v>606</v>
      </c>
    </row>
    <row r="169" spans="1:11" ht="19.5" customHeight="1" x14ac:dyDescent="0.25">
      <c r="A169" s="108" t="s">
        <v>101</v>
      </c>
      <c r="B169" s="99" t="s">
        <v>420</v>
      </c>
      <c r="C169" s="98"/>
      <c r="D169" s="97"/>
      <c r="E169" s="97"/>
      <c r="F169" s="96"/>
      <c r="G169" s="90"/>
      <c r="H169" s="135"/>
      <c r="I169" s="143"/>
      <c r="J169" s="90"/>
      <c r="K169" s="90">
        <v>452</v>
      </c>
    </row>
    <row r="170" spans="1:11" ht="19.5" customHeight="1" x14ac:dyDescent="0.25">
      <c r="A170" s="108" t="s">
        <v>199</v>
      </c>
      <c r="B170" s="99" t="s">
        <v>80</v>
      </c>
      <c r="C170" s="98"/>
      <c r="D170" s="97"/>
      <c r="E170" s="97"/>
      <c r="F170" s="96"/>
      <c r="G170" s="90"/>
      <c r="H170" s="135"/>
      <c r="I170" s="143"/>
      <c r="J170" s="90"/>
      <c r="K170" s="90">
        <v>456</v>
      </c>
    </row>
    <row r="171" spans="1:11" ht="19.5" customHeight="1" x14ac:dyDescent="0.25">
      <c r="A171" s="108" t="s">
        <v>197</v>
      </c>
      <c r="B171" s="99" t="s">
        <v>79</v>
      </c>
      <c r="C171" s="98"/>
      <c r="D171" s="97"/>
      <c r="E171" s="97"/>
      <c r="F171" s="96"/>
      <c r="G171" s="90"/>
      <c r="H171" s="135"/>
      <c r="I171" s="143"/>
      <c r="J171" s="90"/>
      <c r="K171" s="90">
        <v>766</v>
      </c>
    </row>
    <row r="172" spans="1:11" ht="19.5" customHeight="1" x14ac:dyDescent="0.2">
      <c r="A172" s="187" t="s">
        <v>253</v>
      </c>
      <c r="B172" s="187"/>
      <c r="C172" s="187"/>
      <c r="D172" s="187"/>
      <c r="E172" s="187"/>
      <c r="F172" s="187"/>
      <c r="G172" s="187"/>
      <c r="H172" s="187"/>
      <c r="I172" s="187"/>
      <c r="J172" s="187"/>
      <c r="K172" s="187"/>
    </row>
    <row r="173" spans="1:11" ht="19.5" customHeight="1" x14ac:dyDescent="0.25">
      <c r="A173" s="7" t="s">
        <v>8</v>
      </c>
      <c r="B173" s="8" t="s">
        <v>252</v>
      </c>
      <c r="C173" s="7">
        <v>25.86</v>
      </c>
      <c r="D173" s="15">
        <f>C173*0.12</f>
        <v>3.1031999999999997</v>
      </c>
      <c r="E173" s="6">
        <f>C173+D173</f>
        <v>28.963200000000001</v>
      </c>
      <c r="F173" s="9">
        <v>57.93</v>
      </c>
      <c r="G173" s="3">
        <f>E173*2</f>
        <v>57.926400000000001</v>
      </c>
      <c r="I173" s="4">
        <f>E173*1.1</f>
        <v>31.859520000000003</v>
      </c>
      <c r="J173" s="3">
        <f>I173*1.1</f>
        <v>35.045472000000004</v>
      </c>
      <c r="K173" s="3">
        <v>240</v>
      </c>
    </row>
    <row r="174" spans="1:11" ht="19.5" customHeight="1" x14ac:dyDescent="0.25">
      <c r="A174" s="7" t="s">
        <v>6</v>
      </c>
      <c r="B174" s="109" t="s">
        <v>251</v>
      </c>
      <c r="C174" s="7">
        <v>25.86</v>
      </c>
      <c r="D174" s="15">
        <f>C174*0.12</f>
        <v>3.1031999999999997</v>
      </c>
      <c r="E174" s="6">
        <f>C174+D174</f>
        <v>28.963200000000001</v>
      </c>
      <c r="F174" s="18"/>
      <c r="G174" s="3">
        <f>E174*2</f>
        <v>57.926400000000001</v>
      </c>
      <c r="I174" s="4">
        <f>E174*1.1</f>
        <v>31.859520000000003</v>
      </c>
      <c r="J174" s="3">
        <f>I174*1.1</f>
        <v>35.045472000000004</v>
      </c>
      <c r="K174" s="3">
        <v>228</v>
      </c>
    </row>
    <row r="175" spans="1:11" ht="19.5" customHeight="1" x14ac:dyDescent="0.25">
      <c r="A175" s="7" t="s">
        <v>4</v>
      </c>
      <c r="B175" s="109" t="s">
        <v>250</v>
      </c>
      <c r="C175" s="7">
        <v>51.73</v>
      </c>
      <c r="D175" s="15">
        <f>C175*0.12</f>
        <v>6.2075999999999993</v>
      </c>
      <c r="E175" s="6">
        <f>C175+D175</f>
        <v>57.937599999999996</v>
      </c>
      <c r="F175" s="18"/>
      <c r="G175" s="3">
        <f>E175*2</f>
        <v>115.87519999999999</v>
      </c>
      <c r="I175" s="4">
        <f>E175*1.1</f>
        <v>63.731360000000002</v>
      </c>
      <c r="J175" s="3">
        <f>I175*1.1</f>
        <v>70.104496000000012</v>
      </c>
      <c r="K175" s="3">
        <v>236</v>
      </c>
    </row>
    <row r="176" spans="1:11" ht="19.5" customHeight="1" x14ac:dyDescent="0.25">
      <c r="A176" s="7" t="s">
        <v>2</v>
      </c>
      <c r="B176" s="109" t="s">
        <v>249</v>
      </c>
      <c r="C176" s="7">
        <v>38.79</v>
      </c>
      <c r="D176" s="15">
        <f>C176*0.12</f>
        <v>4.6547999999999998</v>
      </c>
      <c r="E176" s="6">
        <f>C176+D176</f>
        <v>43.444800000000001</v>
      </c>
      <c r="F176" s="9">
        <v>86.89</v>
      </c>
      <c r="G176" s="3">
        <f>E176*2</f>
        <v>86.889600000000002</v>
      </c>
      <c r="I176" s="4">
        <f>E176*1.1</f>
        <v>47.789280000000005</v>
      </c>
      <c r="J176" s="3">
        <f>I176*1.1</f>
        <v>52.568208000000013</v>
      </c>
      <c r="K176" s="3">
        <v>246</v>
      </c>
    </row>
    <row r="177" spans="1:11" ht="19.5" customHeight="1" x14ac:dyDescent="0.25">
      <c r="A177" s="7" t="s">
        <v>29</v>
      </c>
      <c r="B177" s="109" t="s">
        <v>248</v>
      </c>
      <c r="C177" s="7">
        <v>12.93</v>
      </c>
      <c r="D177" s="15">
        <f>C177*0.12</f>
        <v>1.5515999999999999</v>
      </c>
      <c r="E177" s="6">
        <f>C177+D177</f>
        <v>14.4816</v>
      </c>
      <c r="F177" s="9">
        <v>28.97</v>
      </c>
      <c r="G177" s="3">
        <f>E177*2</f>
        <v>28.963200000000001</v>
      </c>
      <c r="I177" s="4">
        <f>E177*1.1</f>
        <v>15.929760000000002</v>
      </c>
      <c r="J177" s="3">
        <f>I177*1.1</f>
        <v>17.522736000000002</v>
      </c>
      <c r="K177" s="3">
        <v>260</v>
      </c>
    </row>
    <row r="178" spans="1:11" ht="19.5" customHeight="1" x14ac:dyDescent="0.25">
      <c r="A178" s="7" t="s">
        <v>27</v>
      </c>
      <c r="B178" s="112" t="s">
        <v>247</v>
      </c>
      <c r="C178" s="77"/>
      <c r="D178" s="111"/>
      <c r="E178" s="6"/>
      <c r="F178" s="110"/>
      <c r="G178" s="3"/>
      <c r="I178" s="4"/>
      <c r="J178" s="3"/>
      <c r="K178" s="3">
        <v>246</v>
      </c>
    </row>
    <row r="179" spans="1:11" ht="19.5" customHeight="1" x14ac:dyDescent="0.25">
      <c r="A179" s="7" t="s">
        <v>25</v>
      </c>
      <c r="B179" s="112" t="s">
        <v>246</v>
      </c>
      <c r="C179" s="77"/>
      <c r="D179" s="111"/>
      <c r="E179" s="6">
        <v>28.66</v>
      </c>
      <c r="F179" s="110">
        <v>44.22</v>
      </c>
      <c r="G179" s="3">
        <f>E179*2</f>
        <v>57.32</v>
      </c>
      <c r="I179" s="4">
        <f>E179*1.1</f>
        <v>31.526000000000003</v>
      </c>
      <c r="J179" s="3">
        <f>I179*1.1</f>
        <v>34.678600000000003</v>
      </c>
      <c r="K179" s="3">
        <v>212</v>
      </c>
    </row>
    <row r="180" spans="1:11" ht="19.5" customHeight="1" x14ac:dyDescent="0.25">
      <c r="A180" s="7" t="s">
        <v>23</v>
      </c>
      <c r="B180" s="109" t="s">
        <v>245</v>
      </c>
      <c r="C180" s="7"/>
      <c r="D180" s="15"/>
      <c r="E180" s="6">
        <v>29.04</v>
      </c>
      <c r="F180" s="9">
        <v>44.22</v>
      </c>
      <c r="G180" s="3">
        <f>E180*2</f>
        <v>58.08</v>
      </c>
      <c r="I180" s="4">
        <f>E180*1.1</f>
        <v>31.944000000000003</v>
      </c>
      <c r="J180" s="3">
        <f>I180*1.1</f>
        <v>35.138400000000004</v>
      </c>
      <c r="K180" s="3">
        <v>212</v>
      </c>
    </row>
    <row r="181" spans="1:11" ht="19.5" customHeight="1" x14ac:dyDescent="0.25">
      <c r="A181" s="7" t="s">
        <v>21</v>
      </c>
      <c r="B181" s="109" t="s">
        <v>244</v>
      </c>
      <c r="C181" s="7"/>
      <c r="D181" s="15"/>
      <c r="E181" s="6"/>
      <c r="F181" s="9"/>
      <c r="G181" s="3"/>
      <c r="I181" s="4"/>
      <c r="J181" s="3"/>
      <c r="K181" s="3">
        <v>656</v>
      </c>
    </row>
    <row r="182" spans="1:11" ht="19.5" customHeight="1" x14ac:dyDescent="0.25">
      <c r="A182" s="7" t="s">
        <v>19</v>
      </c>
      <c r="B182" s="109" t="s">
        <v>243</v>
      </c>
      <c r="C182" s="7"/>
      <c r="D182" s="15"/>
      <c r="E182" s="6"/>
      <c r="F182" s="9"/>
      <c r="G182" s="3"/>
      <c r="I182" s="4"/>
      <c r="J182" s="3"/>
      <c r="K182" s="3">
        <v>397</v>
      </c>
    </row>
    <row r="183" spans="1:11" ht="19.5" customHeight="1" x14ac:dyDescent="0.25">
      <c r="A183" s="11" t="s">
        <v>17</v>
      </c>
      <c r="B183" s="109" t="s">
        <v>242</v>
      </c>
      <c r="C183" s="7"/>
      <c r="D183" s="15"/>
      <c r="E183" s="6"/>
      <c r="F183" s="9"/>
      <c r="G183" s="3"/>
      <c r="I183" s="4"/>
      <c r="J183" s="3"/>
      <c r="K183" s="3">
        <v>363</v>
      </c>
    </row>
    <row r="184" spans="1:11" ht="19.5" customHeight="1" x14ac:dyDescent="0.25">
      <c r="A184" s="11" t="s">
        <v>15</v>
      </c>
      <c r="B184" s="107" t="s">
        <v>241</v>
      </c>
      <c r="C184" s="7">
        <v>25.86</v>
      </c>
      <c r="D184" s="15">
        <f>C184*0.12</f>
        <v>3.1031999999999997</v>
      </c>
      <c r="E184" s="6">
        <f>C184+D184</f>
        <v>28.963200000000001</v>
      </c>
      <c r="F184" s="18"/>
      <c r="G184" s="3">
        <f>E184*2</f>
        <v>57.926400000000001</v>
      </c>
      <c r="I184" s="4">
        <f>E184*1.1</f>
        <v>31.859520000000003</v>
      </c>
      <c r="J184" s="3">
        <f>I184*1.1</f>
        <v>35.045472000000004</v>
      </c>
      <c r="K184" s="3">
        <v>420</v>
      </c>
    </row>
    <row r="185" spans="1:11" ht="19.5" customHeight="1" x14ac:dyDescent="0.25">
      <c r="A185" s="108" t="s">
        <v>13</v>
      </c>
      <c r="B185" s="107" t="s">
        <v>240</v>
      </c>
      <c r="C185" s="7">
        <v>38.79</v>
      </c>
      <c r="D185" s="15">
        <f>C185*0.12</f>
        <v>4.6547999999999998</v>
      </c>
      <c r="E185" s="6">
        <f>C185+D185</f>
        <v>43.444800000000001</v>
      </c>
      <c r="F185" s="18"/>
      <c r="G185" s="3">
        <f>E185*2</f>
        <v>86.889600000000002</v>
      </c>
      <c r="I185" s="4">
        <f>E185*1.1</f>
        <v>47.789280000000005</v>
      </c>
      <c r="J185" s="3">
        <f>I185*1.1</f>
        <v>52.568208000000013</v>
      </c>
      <c r="K185" s="3">
        <v>602</v>
      </c>
    </row>
    <row r="186" spans="1:11" ht="19.5" customHeight="1" x14ac:dyDescent="0.2">
      <c r="A186" s="180" t="s">
        <v>239</v>
      </c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</row>
    <row r="187" spans="1:11" ht="19.5" customHeight="1" x14ac:dyDescent="0.25">
      <c r="A187" s="7" t="s">
        <v>8</v>
      </c>
      <c r="B187" s="8" t="s">
        <v>238</v>
      </c>
      <c r="C187" s="7">
        <v>30.79</v>
      </c>
      <c r="D187" s="106">
        <f t="shared" ref="D187:D204" si="20">C187*0.12</f>
        <v>3.6947999999999999</v>
      </c>
      <c r="E187" s="6">
        <f t="shared" ref="E187:E204" si="21">C187+D187</f>
        <v>34.4848</v>
      </c>
      <c r="F187" s="18"/>
      <c r="G187" s="3">
        <f t="shared" ref="G187:G204" si="22">E187*2</f>
        <v>68.9696</v>
      </c>
      <c r="I187" s="4">
        <f t="shared" ref="I187:I204" si="23">E187*1.1</f>
        <v>37.933280000000003</v>
      </c>
      <c r="J187" s="3">
        <f t="shared" ref="J187:J204" si="24">I187*1.1</f>
        <v>41.726608000000006</v>
      </c>
      <c r="K187" s="3">
        <v>337</v>
      </c>
    </row>
    <row r="188" spans="1:11" ht="19.5" customHeight="1" x14ac:dyDescent="0.25">
      <c r="A188" s="7" t="s">
        <v>6</v>
      </c>
      <c r="B188" s="8" t="s">
        <v>237</v>
      </c>
      <c r="C188" s="7">
        <v>30.79</v>
      </c>
      <c r="D188" s="106">
        <f t="shared" si="20"/>
        <v>3.6947999999999999</v>
      </c>
      <c r="E188" s="6">
        <f t="shared" si="21"/>
        <v>34.4848</v>
      </c>
      <c r="F188" s="18"/>
      <c r="G188" s="3">
        <f t="shared" si="22"/>
        <v>68.9696</v>
      </c>
      <c r="I188" s="4">
        <f t="shared" si="23"/>
        <v>37.933280000000003</v>
      </c>
      <c r="J188" s="3">
        <f t="shared" si="24"/>
        <v>41.726608000000006</v>
      </c>
      <c r="K188" s="3">
        <v>339</v>
      </c>
    </row>
    <row r="189" spans="1:11" ht="19.5" customHeight="1" x14ac:dyDescent="0.25">
      <c r="A189" s="7" t="s">
        <v>4</v>
      </c>
      <c r="B189" s="8" t="s">
        <v>236</v>
      </c>
      <c r="C189" s="7">
        <v>42.35</v>
      </c>
      <c r="D189" s="106">
        <f t="shared" si="20"/>
        <v>5.0819999999999999</v>
      </c>
      <c r="E189" s="6">
        <f t="shared" si="21"/>
        <v>47.432000000000002</v>
      </c>
      <c r="F189" s="18"/>
      <c r="G189" s="3">
        <f t="shared" si="22"/>
        <v>94.864000000000004</v>
      </c>
      <c r="I189" s="4">
        <f t="shared" si="23"/>
        <v>52.175200000000004</v>
      </c>
      <c r="J189" s="3">
        <f t="shared" si="24"/>
        <v>57.392720000000011</v>
      </c>
      <c r="K189" s="3">
        <v>370</v>
      </c>
    </row>
    <row r="190" spans="1:11" ht="19.5" customHeight="1" x14ac:dyDescent="0.25">
      <c r="A190" s="7" t="s">
        <v>2</v>
      </c>
      <c r="B190" s="8" t="s">
        <v>235</v>
      </c>
      <c r="C190" s="7">
        <v>42.35</v>
      </c>
      <c r="D190" s="106">
        <f t="shared" si="20"/>
        <v>5.0819999999999999</v>
      </c>
      <c r="E190" s="6">
        <f t="shared" si="21"/>
        <v>47.432000000000002</v>
      </c>
      <c r="F190" s="18"/>
      <c r="G190" s="3">
        <f t="shared" si="22"/>
        <v>94.864000000000004</v>
      </c>
      <c r="I190" s="4">
        <f t="shared" si="23"/>
        <v>52.175200000000004</v>
      </c>
      <c r="J190" s="3">
        <f t="shared" si="24"/>
        <v>57.392720000000011</v>
      </c>
      <c r="K190" s="3">
        <v>636</v>
      </c>
    </row>
    <row r="191" spans="1:11" ht="19.5" customHeight="1" x14ac:dyDescent="0.25">
      <c r="A191" s="7" t="s">
        <v>29</v>
      </c>
      <c r="B191" s="8" t="s">
        <v>234</v>
      </c>
      <c r="C191" s="7">
        <v>42.35</v>
      </c>
      <c r="D191" s="106">
        <f t="shared" si="20"/>
        <v>5.0819999999999999</v>
      </c>
      <c r="E191" s="6">
        <f t="shared" si="21"/>
        <v>47.432000000000002</v>
      </c>
      <c r="F191" s="18"/>
      <c r="G191" s="3">
        <f t="shared" si="22"/>
        <v>94.864000000000004</v>
      </c>
      <c r="I191" s="4">
        <f t="shared" si="23"/>
        <v>52.175200000000004</v>
      </c>
      <c r="J191" s="3">
        <f t="shared" si="24"/>
        <v>57.392720000000011</v>
      </c>
      <c r="K191" s="3">
        <v>423</v>
      </c>
    </row>
    <row r="192" spans="1:11" ht="19.5" customHeight="1" x14ac:dyDescent="0.25">
      <c r="A192" s="7" t="s">
        <v>27</v>
      </c>
      <c r="B192" s="8" t="s">
        <v>233</v>
      </c>
      <c r="C192" s="7">
        <v>42.35</v>
      </c>
      <c r="D192" s="106">
        <f t="shared" si="20"/>
        <v>5.0819999999999999</v>
      </c>
      <c r="E192" s="6">
        <f t="shared" si="21"/>
        <v>47.432000000000002</v>
      </c>
      <c r="F192" s="18"/>
      <c r="G192" s="3">
        <f t="shared" si="22"/>
        <v>94.864000000000004</v>
      </c>
      <c r="I192" s="4">
        <f t="shared" si="23"/>
        <v>52.175200000000004</v>
      </c>
      <c r="J192" s="3">
        <f t="shared" si="24"/>
        <v>57.392720000000011</v>
      </c>
      <c r="K192" s="3">
        <v>423</v>
      </c>
    </row>
    <row r="193" spans="1:11" ht="19.5" customHeight="1" x14ac:dyDescent="0.25">
      <c r="A193" s="7" t="s">
        <v>25</v>
      </c>
      <c r="B193" s="8" t="s">
        <v>232</v>
      </c>
      <c r="C193" s="7">
        <v>69.23</v>
      </c>
      <c r="D193" s="106">
        <f t="shared" si="20"/>
        <v>8.3076000000000008</v>
      </c>
      <c r="E193" s="6">
        <f t="shared" si="21"/>
        <v>77.537599999999998</v>
      </c>
      <c r="F193" s="18"/>
      <c r="G193" s="3">
        <f t="shared" si="22"/>
        <v>155.0752</v>
      </c>
      <c r="I193" s="4">
        <f t="shared" si="23"/>
        <v>85.291359999999997</v>
      </c>
      <c r="J193" s="3">
        <f t="shared" si="24"/>
        <v>93.820496000000006</v>
      </c>
      <c r="K193" s="3">
        <v>528</v>
      </c>
    </row>
    <row r="194" spans="1:11" ht="19.5" customHeight="1" x14ac:dyDescent="0.25">
      <c r="A194" s="7" t="s">
        <v>23</v>
      </c>
      <c r="B194" s="8" t="s">
        <v>231</v>
      </c>
      <c r="C194" s="7">
        <v>69.23</v>
      </c>
      <c r="D194" s="106">
        <f t="shared" si="20"/>
        <v>8.3076000000000008</v>
      </c>
      <c r="E194" s="6">
        <f t="shared" si="21"/>
        <v>77.537599999999998</v>
      </c>
      <c r="F194" s="18"/>
      <c r="G194" s="3">
        <f t="shared" si="22"/>
        <v>155.0752</v>
      </c>
      <c r="I194" s="4">
        <f t="shared" si="23"/>
        <v>85.291359999999997</v>
      </c>
      <c r="J194" s="3">
        <f t="shared" si="24"/>
        <v>93.820496000000006</v>
      </c>
      <c r="K194" s="3">
        <v>476</v>
      </c>
    </row>
    <row r="195" spans="1:11" ht="19.5" customHeight="1" x14ac:dyDescent="0.25">
      <c r="A195" s="7" t="s">
        <v>21</v>
      </c>
      <c r="B195" s="8" t="s">
        <v>230</v>
      </c>
      <c r="C195" s="7">
        <v>42.35</v>
      </c>
      <c r="D195" s="106">
        <f t="shared" si="20"/>
        <v>5.0819999999999999</v>
      </c>
      <c r="E195" s="6">
        <f t="shared" si="21"/>
        <v>47.432000000000002</v>
      </c>
      <c r="F195" s="18"/>
      <c r="G195" s="3">
        <f t="shared" si="22"/>
        <v>94.864000000000004</v>
      </c>
      <c r="I195" s="4">
        <f t="shared" si="23"/>
        <v>52.175200000000004</v>
      </c>
      <c r="J195" s="3">
        <f t="shared" si="24"/>
        <v>57.392720000000011</v>
      </c>
      <c r="K195" s="3">
        <v>688</v>
      </c>
    </row>
    <row r="196" spans="1:11" ht="19.5" customHeight="1" x14ac:dyDescent="0.25">
      <c r="A196" s="7" t="s">
        <v>19</v>
      </c>
      <c r="B196" s="8" t="s">
        <v>229</v>
      </c>
      <c r="C196" s="7">
        <v>42.35</v>
      </c>
      <c r="D196" s="106">
        <f t="shared" si="20"/>
        <v>5.0819999999999999</v>
      </c>
      <c r="E196" s="6">
        <f t="shared" si="21"/>
        <v>47.432000000000002</v>
      </c>
      <c r="F196" s="18"/>
      <c r="G196" s="3">
        <f t="shared" si="22"/>
        <v>94.864000000000004</v>
      </c>
      <c r="I196" s="4">
        <f t="shared" si="23"/>
        <v>52.175200000000004</v>
      </c>
      <c r="J196" s="3">
        <f t="shared" si="24"/>
        <v>57.392720000000011</v>
      </c>
      <c r="K196" s="3">
        <v>370</v>
      </c>
    </row>
    <row r="197" spans="1:11" ht="19.5" customHeight="1" x14ac:dyDescent="0.25">
      <c r="A197" s="7" t="s">
        <v>17</v>
      </c>
      <c r="B197" s="8" t="s">
        <v>228</v>
      </c>
      <c r="C197" s="7">
        <v>32.35</v>
      </c>
      <c r="D197" s="106">
        <f t="shared" si="20"/>
        <v>3.8820000000000001</v>
      </c>
      <c r="E197" s="6">
        <f t="shared" si="21"/>
        <v>36.231999999999999</v>
      </c>
      <c r="F197" s="18"/>
      <c r="G197" s="3">
        <f t="shared" si="22"/>
        <v>72.463999999999999</v>
      </c>
      <c r="I197" s="4">
        <f t="shared" si="23"/>
        <v>39.855200000000004</v>
      </c>
      <c r="J197" s="3">
        <f t="shared" si="24"/>
        <v>43.840720000000005</v>
      </c>
      <c r="K197" s="3">
        <v>339</v>
      </c>
    </row>
    <row r="198" spans="1:11" ht="19.5" customHeight="1" x14ac:dyDescent="0.25">
      <c r="A198" s="7" t="s">
        <v>15</v>
      </c>
      <c r="B198" s="8" t="s">
        <v>227</v>
      </c>
      <c r="C198" s="7">
        <v>32.35</v>
      </c>
      <c r="D198" s="106">
        <f t="shared" si="20"/>
        <v>3.8820000000000001</v>
      </c>
      <c r="E198" s="6">
        <f t="shared" si="21"/>
        <v>36.231999999999999</v>
      </c>
      <c r="F198" s="18"/>
      <c r="G198" s="3">
        <f t="shared" si="22"/>
        <v>72.463999999999999</v>
      </c>
      <c r="I198" s="4">
        <f t="shared" si="23"/>
        <v>39.855200000000004</v>
      </c>
      <c r="J198" s="3">
        <f t="shared" si="24"/>
        <v>43.840720000000005</v>
      </c>
      <c r="K198" s="3">
        <v>339</v>
      </c>
    </row>
    <row r="199" spans="1:11" ht="19.5" customHeight="1" x14ac:dyDescent="0.25">
      <c r="A199" s="7" t="s">
        <v>13</v>
      </c>
      <c r="B199" s="8" t="s">
        <v>226</v>
      </c>
      <c r="C199" s="7">
        <v>32.35</v>
      </c>
      <c r="D199" s="106">
        <f t="shared" si="20"/>
        <v>3.8820000000000001</v>
      </c>
      <c r="E199" s="6">
        <f t="shared" si="21"/>
        <v>36.231999999999999</v>
      </c>
      <c r="F199" s="18"/>
      <c r="G199" s="3">
        <f t="shared" si="22"/>
        <v>72.463999999999999</v>
      </c>
      <c r="I199" s="4">
        <f t="shared" si="23"/>
        <v>39.855200000000004</v>
      </c>
      <c r="J199" s="3">
        <f t="shared" si="24"/>
        <v>43.840720000000005</v>
      </c>
      <c r="K199" s="3">
        <v>339</v>
      </c>
    </row>
    <row r="200" spans="1:11" ht="19.5" customHeight="1" x14ac:dyDescent="0.25">
      <c r="A200" s="7" t="s">
        <v>11</v>
      </c>
      <c r="B200" s="8" t="s">
        <v>225</v>
      </c>
      <c r="C200" s="7">
        <v>43.26</v>
      </c>
      <c r="D200" s="106">
        <f t="shared" si="20"/>
        <v>5.1911999999999994</v>
      </c>
      <c r="E200" s="6">
        <f t="shared" si="21"/>
        <v>48.4512</v>
      </c>
      <c r="F200" s="18"/>
      <c r="G200" s="3">
        <f t="shared" si="22"/>
        <v>96.9024</v>
      </c>
      <c r="I200" s="4">
        <f t="shared" si="23"/>
        <v>53.296320000000001</v>
      </c>
      <c r="J200" s="3">
        <f t="shared" si="24"/>
        <v>58.625952000000005</v>
      </c>
      <c r="K200" s="3">
        <v>339</v>
      </c>
    </row>
    <row r="201" spans="1:11" ht="19.5" customHeight="1" x14ac:dyDescent="0.25">
      <c r="A201" s="7" t="s">
        <v>109</v>
      </c>
      <c r="B201" s="8" t="s">
        <v>224</v>
      </c>
      <c r="C201" s="7">
        <v>33.909999999999997</v>
      </c>
      <c r="D201" s="106">
        <f t="shared" si="20"/>
        <v>4.0691999999999995</v>
      </c>
      <c r="E201" s="6">
        <f t="shared" si="21"/>
        <v>37.979199999999999</v>
      </c>
      <c r="F201" s="18"/>
      <c r="G201" s="3">
        <f t="shared" si="22"/>
        <v>75.958399999999997</v>
      </c>
      <c r="I201" s="4">
        <f t="shared" si="23"/>
        <v>41.777120000000004</v>
      </c>
      <c r="J201" s="3">
        <f t="shared" si="24"/>
        <v>45.95483200000001</v>
      </c>
      <c r="K201" s="3">
        <v>370</v>
      </c>
    </row>
    <row r="202" spans="1:11" ht="19.5" customHeight="1" x14ac:dyDescent="0.25">
      <c r="A202" s="7" t="s">
        <v>108</v>
      </c>
      <c r="B202" s="8" t="s">
        <v>223</v>
      </c>
      <c r="C202" s="7">
        <v>32.35</v>
      </c>
      <c r="D202" s="106">
        <f t="shared" si="20"/>
        <v>3.8820000000000001</v>
      </c>
      <c r="E202" s="6">
        <f t="shared" si="21"/>
        <v>36.231999999999999</v>
      </c>
      <c r="F202" s="18"/>
      <c r="G202" s="3">
        <f t="shared" si="22"/>
        <v>72.463999999999999</v>
      </c>
      <c r="I202" s="4">
        <f t="shared" si="23"/>
        <v>39.855200000000004</v>
      </c>
      <c r="J202" s="3">
        <f t="shared" si="24"/>
        <v>43.840720000000005</v>
      </c>
      <c r="K202" s="3">
        <v>339</v>
      </c>
    </row>
    <row r="203" spans="1:11" ht="19.5" customHeight="1" x14ac:dyDescent="0.25">
      <c r="A203" s="7" t="s">
        <v>106</v>
      </c>
      <c r="B203" s="8" t="s">
        <v>222</v>
      </c>
      <c r="C203" s="7">
        <v>32.35</v>
      </c>
      <c r="D203" s="106">
        <f t="shared" si="20"/>
        <v>3.8820000000000001</v>
      </c>
      <c r="E203" s="6">
        <f t="shared" si="21"/>
        <v>36.231999999999999</v>
      </c>
      <c r="F203" s="18"/>
      <c r="G203" s="3">
        <f t="shared" si="22"/>
        <v>72.463999999999999</v>
      </c>
      <c r="I203" s="4">
        <f t="shared" si="23"/>
        <v>39.855200000000004</v>
      </c>
      <c r="J203" s="3">
        <f t="shared" si="24"/>
        <v>43.840720000000005</v>
      </c>
      <c r="K203" s="3">
        <v>339</v>
      </c>
    </row>
    <row r="204" spans="1:11" ht="19.5" customHeight="1" x14ac:dyDescent="0.25">
      <c r="A204" s="7" t="s">
        <v>105</v>
      </c>
      <c r="B204" s="8" t="s">
        <v>221</v>
      </c>
      <c r="C204" s="7">
        <v>32.35</v>
      </c>
      <c r="D204" s="106">
        <f t="shared" si="20"/>
        <v>3.8820000000000001</v>
      </c>
      <c r="E204" s="6">
        <f t="shared" si="21"/>
        <v>36.231999999999999</v>
      </c>
      <c r="F204" s="18"/>
      <c r="G204" s="3">
        <f t="shared" si="22"/>
        <v>72.463999999999999</v>
      </c>
      <c r="I204" s="4">
        <f t="shared" si="23"/>
        <v>39.855200000000004</v>
      </c>
      <c r="J204" s="3">
        <f t="shared" si="24"/>
        <v>43.840720000000005</v>
      </c>
      <c r="K204" s="3">
        <v>423</v>
      </c>
    </row>
    <row r="205" spans="1:11" ht="19.5" customHeight="1" x14ac:dyDescent="0.2">
      <c r="A205" s="180" t="s">
        <v>34</v>
      </c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</row>
    <row r="206" spans="1:11" ht="19.5" customHeight="1" x14ac:dyDescent="0.25">
      <c r="A206" s="7" t="s">
        <v>8</v>
      </c>
      <c r="B206" s="8" t="s">
        <v>33</v>
      </c>
      <c r="C206" s="16">
        <v>100.36</v>
      </c>
      <c r="D206" s="15">
        <f t="shared" ref="D206:D212" si="25">C206*0.12</f>
        <v>12.043199999999999</v>
      </c>
      <c r="E206" s="6">
        <f t="shared" ref="E206:E212" si="26">C206+D206</f>
        <v>112.4032</v>
      </c>
      <c r="F206" s="9">
        <v>100.42</v>
      </c>
      <c r="G206" s="3">
        <f t="shared" ref="G206:G212" si="27">E206*2</f>
        <v>224.8064</v>
      </c>
      <c r="I206" s="4">
        <f t="shared" ref="I206:I212" si="28">E206*1.1</f>
        <v>123.64352000000001</v>
      </c>
      <c r="J206" s="3">
        <f t="shared" ref="J206:J212" si="29">I206*1.1</f>
        <v>136.00787200000002</v>
      </c>
      <c r="K206" s="3">
        <v>295</v>
      </c>
    </row>
    <row r="207" spans="1:11" ht="19.5" customHeight="1" x14ac:dyDescent="0.25">
      <c r="A207" s="7" t="s">
        <v>6</v>
      </c>
      <c r="B207" s="8" t="s">
        <v>32</v>
      </c>
      <c r="C207" s="16">
        <v>670.91</v>
      </c>
      <c r="D207" s="15">
        <f t="shared" si="25"/>
        <v>80.509199999999993</v>
      </c>
      <c r="E207" s="6">
        <f t="shared" si="26"/>
        <v>751.41919999999993</v>
      </c>
      <c r="F207" s="18"/>
      <c r="G207" s="3">
        <f t="shared" si="27"/>
        <v>1502.8383999999999</v>
      </c>
      <c r="I207" s="4">
        <f t="shared" si="28"/>
        <v>826.56111999999996</v>
      </c>
      <c r="J207" s="3">
        <f t="shared" si="29"/>
        <v>909.21723200000008</v>
      </c>
      <c r="K207" s="3">
        <v>1487</v>
      </c>
    </row>
    <row r="208" spans="1:11" ht="19.5" customHeight="1" x14ac:dyDescent="0.25">
      <c r="A208" s="7" t="s">
        <v>4</v>
      </c>
      <c r="B208" s="17" t="s">
        <v>31</v>
      </c>
      <c r="C208" s="16">
        <v>250.53</v>
      </c>
      <c r="D208" s="15">
        <f t="shared" si="25"/>
        <v>30.063599999999997</v>
      </c>
      <c r="E208" s="6">
        <f t="shared" si="26"/>
        <v>280.59359999999998</v>
      </c>
      <c r="F208" s="9">
        <v>222.88</v>
      </c>
      <c r="G208" s="3">
        <f t="shared" si="27"/>
        <v>561.18719999999996</v>
      </c>
      <c r="I208" s="4">
        <f t="shared" si="28"/>
        <v>308.65296000000001</v>
      </c>
      <c r="J208" s="3">
        <f t="shared" si="29"/>
        <v>339.51825600000001</v>
      </c>
      <c r="K208" s="3">
        <v>561</v>
      </c>
    </row>
    <row r="209" spans="1:11" ht="19.5" customHeight="1" x14ac:dyDescent="0.25">
      <c r="A209" s="7" t="s">
        <v>2</v>
      </c>
      <c r="B209" s="17" t="s">
        <v>30</v>
      </c>
      <c r="C209" s="16">
        <v>418.8</v>
      </c>
      <c r="D209" s="15">
        <f t="shared" si="25"/>
        <v>50.256</v>
      </c>
      <c r="E209" s="6">
        <f t="shared" si="26"/>
        <v>469.05600000000004</v>
      </c>
      <c r="F209" s="9">
        <v>384.96</v>
      </c>
      <c r="G209" s="3">
        <f t="shared" si="27"/>
        <v>938.11200000000008</v>
      </c>
      <c r="I209" s="4">
        <f t="shared" si="28"/>
        <v>515.96160000000009</v>
      </c>
      <c r="J209" s="3">
        <f t="shared" si="29"/>
        <v>567.55776000000014</v>
      </c>
      <c r="K209" s="3">
        <v>1781</v>
      </c>
    </row>
    <row r="210" spans="1:11" ht="19.5" customHeight="1" x14ac:dyDescent="0.25">
      <c r="A210" s="7" t="s">
        <v>29</v>
      </c>
      <c r="B210" s="17" t="s">
        <v>28</v>
      </c>
      <c r="C210" s="16">
        <v>37.93</v>
      </c>
      <c r="D210" s="15">
        <f t="shared" si="25"/>
        <v>4.5515999999999996</v>
      </c>
      <c r="E210" s="6">
        <f t="shared" si="26"/>
        <v>42.4816</v>
      </c>
      <c r="F210" s="18"/>
      <c r="G210" s="3">
        <f t="shared" si="27"/>
        <v>84.963200000000001</v>
      </c>
      <c r="I210" s="4">
        <f t="shared" si="28"/>
        <v>46.729760000000006</v>
      </c>
      <c r="J210" s="3">
        <f t="shared" si="29"/>
        <v>51.402736000000012</v>
      </c>
      <c r="K210" s="3">
        <v>359</v>
      </c>
    </row>
    <row r="211" spans="1:11" ht="19.5" customHeight="1" x14ac:dyDescent="0.25">
      <c r="A211" s="7" t="s">
        <v>27</v>
      </c>
      <c r="B211" s="17" t="s">
        <v>26</v>
      </c>
      <c r="C211" s="16">
        <v>326.74</v>
      </c>
      <c r="D211" s="15">
        <f t="shared" si="25"/>
        <v>39.208799999999997</v>
      </c>
      <c r="E211" s="6">
        <f t="shared" si="26"/>
        <v>365.94880000000001</v>
      </c>
      <c r="F211" s="9">
        <v>731.9</v>
      </c>
      <c r="G211" s="3">
        <f t="shared" si="27"/>
        <v>731.89760000000001</v>
      </c>
      <c r="I211" s="4">
        <f t="shared" si="28"/>
        <v>402.54368000000005</v>
      </c>
      <c r="J211" s="3">
        <f t="shared" si="29"/>
        <v>442.79804800000011</v>
      </c>
      <c r="K211" s="3">
        <v>1347</v>
      </c>
    </row>
    <row r="212" spans="1:11" ht="19.5" customHeight="1" x14ac:dyDescent="0.25">
      <c r="A212" s="7" t="s">
        <v>25</v>
      </c>
      <c r="B212" s="14" t="s">
        <v>24</v>
      </c>
      <c r="C212" s="7">
        <v>195.41</v>
      </c>
      <c r="D212" s="10">
        <f t="shared" si="25"/>
        <v>23.449199999999998</v>
      </c>
      <c r="E212" s="6">
        <f t="shared" si="26"/>
        <v>218.85919999999999</v>
      </c>
      <c r="F212" s="9">
        <v>435.93</v>
      </c>
      <c r="G212" s="3">
        <f t="shared" si="27"/>
        <v>437.71839999999997</v>
      </c>
      <c r="I212" s="4">
        <f t="shared" si="28"/>
        <v>240.74512000000001</v>
      </c>
      <c r="J212" s="3">
        <f t="shared" si="29"/>
        <v>264.81963200000001</v>
      </c>
      <c r="K212" s="3">
        <v>1820</v>
      </c>
    </row>
    <row r="213" spans="1:11" ht="19.5" customHeight="1" x14ac:dyDescent="0.25">
      <c r="A213" s="7" t="s">
        <v>23</v>
      </c>
      <c r="B213" s="14" t="s">
        <v>22</v>
      </c>
      <c r="C213" s="7"/>
      <c r="D213" s="10"/>
      <c r="E213" s="6"/>
      <c r="F213" s="9"/>
      <c r="G213" s="3"/>
      <c r="I213" s="4"/>
      <c r="J213" s="3"/>
      <c r="K213" s="3">
        <v>1810</v>
      </c>
    </row>
    <row r="214" spans="1:11" ht="19.5" customHeight="1" x14ac:dyDescent="0.25">
      <c r="A214" s="7" t="s">
        <v>21</v>
      </c>
      <c r="B214" s="14" t="s">
        <v>20</v>
      </c>
      <c r="C214" s="7">
        <v>254.9</v>
      </c>
      <c r="D214" s="10">
        <f>C214*0.12</f>
        <v>30.588000000000001</v>
      </c>
      <c r="E214" s="6">
        <f>C214+D214</f>
        <v>285.488</v>
      </c>
      <c r="F214" s="9">
        <v>569.88</v>
      </c>
      <c r="G214" s="3">
        <f>E214*2</f>
        <v>570.976</v>
      </c>
      <c r="I214" s="4">
        <f t="shared" ref="I214:I219" si="30">E214*1.1</f>
        <v>314.03680000000003</v>
      </c>
      <c r="J214" s="3">
        <f t="shared" ref="J214:J219" si="31">I214*1.1</f>
        <v>345.44048000000004</v>
      </c>
      <c r="K214" s="3">
        <v>1026</v>
      </c>
    </row>
    <row r="215" spans="1:11" ht="19.5" customHeight="1" x14ac:dyDescent="0.25">
      <c r="A215" s="7" t="s">
        <v>19</v>
      </c>
      <c r="B215" s="14" t="s">
        <v>18</v>
      </c>
      <c r="C215" s="7">
        <v>254.9</v>
      </c>
      <c r="D215" s="10">
        <f>C215*0.12</f>
        <v>30.588000000000001</v>
      </c>
      <c r="E215" s="6">
        <f>C215+D215</f>
        <v>285.488</v>
      </c>
      <c r="F215" s="9">
        <v>569.88</v>
      </c>
      <c r="G215" s="3">
        <f>E215*2</f>
        <v>570.976</v>
      </c>
      <c r="I215" s="4">
        <f t="shared" si="30"/>
        <v>314.03680000000003</v>
      </c>
      <c r="J215" s="3">
        <f t="shared" si="31"/>
        <v>345.44048000000004</v>
      </c>
      <c r="K215" s="3">
        <v>1026</v>
      </c>
    </row>
    <row r="216" spans="1:11" ht="19.5" customHeight="1" x14ac:dyDescent="0.25">
      <c r="A216" s="7" t="s">
        <v>17</v>
      </c>
      <c r="B216" s="13" t="s">
        <v>16</v>
      </c>
      <c r="C216" s="11"/>
      <c r="D216" s="10"/>
      <c r="E216" s="6">
        <v>103.61</v>
      </c>
      <c r="F216" s="9">
        <v>167.38</v>
      </c>
      <c r="G216" s="3">
        <f>E216*2</f>
        <v>207.22</v>
      </c>
      <c r="I216" s="4">
        <f t="shared" si="30"/>
        <v>113.971</v>
      </c>
      <c r="J216" s="3">
        <f t="shared" si="31"/>
        <v>125.36810000000001</v>
      </c>
      <c r="K216" s="3">
        <v>1026</v>
      </c>
    </row>
    <row r="217" spans="1:11" ht="19.5" customHeight="1" x14ac:dyDescent="0.25">
      <c r="A217" s="7" t="s">
        <v>15</v>
      </c>
      <c r="B217" s="13" t="s">
        <v>14</v>
      </c>
      <c r="C217" s="11"/>
      <c r="D217" s="10"/>
      <c r="E217" s="6">
        <v>144.22999999999999</v>
      </c>
      <c r="F217" s="9">
        <v>33.5</v>
      </c>
      <c r="G217" s="3" t="e">
        <f>#REF!*2</f>
        <v>#REF!</v>
      </c>
      <c r="I217" s="4">
        <f t="shared" si="30"/>
        <v>158.65299999999999</v>
      </c>
      <c r="J217" s="3">
        <f t="shared" si="31"/>
        <v>174.51830000000001</v>
      </c>
      <c r="K217" s="3">
        <v>496</v>
      </c>
    </row>
    <row r="218" spans="1:11" ht="19.5" customHeight="1" x14ac:dyDescent="0.25">
      <c r="A218" s="7" t="s">
        <v>13</v>
      </c>
      <c r="B218" s="13" t="s">
        <v>12</v>
      </c>
      <c r="C218" s="11"/>
      <c r="D218" s="10"/>
      <c r="E218" s="6">
        <v>162.55000000000001</v>
      </c>
      <c r="F218" s="9">
        <v>677.16</v>
      </c>
      <c r="G218" s="3" t="e">
        <f>#REF!*2</f>
        <v>#REF!</v>
      </c>
      <c r="I218" s="4">
        <f t="shared" si="30"/>
        <v>178.80500000000004</v>
      </c>
      <c r="J218" s="3">
        <f t="shared" si="31"/>
        <v>196.68550000000005</v>
      </c>
      <c r="K218" s="3">
        <v>565</v>
      </c>
    </row>
    <row r="219" spans="1:11" ht="19.5" customHeight="1" x14ac:dyDescent="0.25">
      <c r="A219" s="7" t="s">
        <v>11</v>
      </c>
      <c r="B219" s="12" t="s">
        <v>10</v>
      </c>
      <c r="C219" s="11"/>
      <c r="D219" s="10"/>
      <c r="E219" s="6">
        <v>197.45</v>
      </c>
      <c r="F219" s="9">
        <v>72.55</v>
      </c>
      <c r="G219" s="3" t="e">
        <f>#REF!*2</f>
        <v>#REF!</v>
      </c>
      <c r="I219" s="4">
        <f t="shared" si="30"/>
        <v>217.19499999999999</v>
      </c>
      <c r="J219" s="3">
        <f t="shared" si="31"/>
        <v>238.9145</v>
      </c>
      <c r="K219" s="3">
        <v>629</v>
      </c>
    </row>
    <row r="220" spans="1:11" ht="19.5" customHeight="1" x14ac:dyDescent="0.2">
      <c r="A220" s="180" t="s">
        <v>220</v>
      </c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</row>
    <row r="221" spans="1:11" ht="19.5" customHeight="1" x14ac:dyDescent="0.25">
      <c r="A221" s="7" t="s">
        <v>8</v>
      </c>
      <c r="B221" s="8" t="s">
        <v>219</v>
      </c>
      <c r="C221" s="16">
        <v>149.56</v>
      </c>
      <c r="D221" s="6">
        <f>C221*0.12</f>
        <v>17.947199999999999</v>
      </c>
      <c r="E221" s="6">
        <f>C221+D221</f>
        <v>167.50720000000001</v>
      </c>
      <c r="F221" s="93">
        <v>435.19</v>
      </c>
      <c r="G221" s="3">
        <f t="shared" ref="G221:G248" si="32">E221*2</f>
        <v>335.01440000000002</v>
      </c>
      <c r="I221" s="21">
        <f>E221*1.1</f>
        <v>184.25792000000004</v>
      </c>
      <c r="J221" s="20">
        <f>I221*1.1</f>
        <v>202.68371200000007</v>
      </c>
      <c r="K221" s="3">
        <v>354</v>
      </c>
    </row>
    <row r="222" spans="1:11" ht="19.5" customHeight="1" x14ac:dyDescent="0.25">
      <c r="A222" s="7" t="s">
        <v>6</v>
      </c>
      <c r="B222" s="104" t="s">
        <v>218</v>
      </c>
      <c r="C222" s="25"/>
      <c r="D222" s="24"/>
      <c r="E222" s="24"/>
      <c r="F222" s="93"/>
      <c r="G222" s="3">
        <f t="shared" si="32"/>
        <v>0</v>
      </c>
      <c r="I222" s="74"/>
      <c r="J222" s="20"/>
      <c r="K222" s="105">
        <v>400</v>
      </c>
    </row>
    <row r="223" spans="1:11" ht="19.5" customHeight="1" x14ac:dyDescent="0.25">
      <c r="A223" s="7" t="s">
        <v>4</v>
      </c>
      <c r="B223" s="104" t="s">
        <v>217</v>
      </c>
      <c r="C223" s="80">
        <v>224.33</v>
      </c>
      <c r="D223" s="79">
        <f t="shared" ref="D223:D229" si="33">C223*0.12</f>
        <v>26.919599999999999</v>
      </c>
      <c r="E223" s="79">
        <f t="shared" ref="E223:E229" si="34">C223+D223</f>
        <v>251.24960000000002</v>
      </c>
      <c r="F223" s="103">
        <v>652.75</v>
      </c>
      <c r="G223" s="3">
        <f t="shared" si="32"/>
        <v>502.49920000000003</v>
      </c>
      <c r="I223" s="76">
        <f t="shared" ref="I223:I229" si="35">E223*1.1</f>
        <v>276.37456000000003</v>
      </c>
      <c r="J223" s="70">
        <f t="shared" ref="J223:J229" si="36">I223*1.1</f>
        <v>304.01201600000007</v>
      </c>
      <c r="K223" s="3">
        <v>557</v>
      </c>
    </row>
    <row r="224" spans="1:11" ht="19.5" customHeight="1" x14ac:dyDescent="0.25">
      <c r="A224" s="7" t="s">
        <v>2</v>
      </c>
      <c r="B224" s="102" t="s">
        <v>216</v>
      </c>
      <c r="C224" s="16">
        <v>149.56</v>
      </c>
      <c r="D224" s="6">
        <f t="shared" si="33"/>
        <v>17.947199999999999</v>
      </c>
      <c r="E224" s="6">
        <f t="shared" si="34"/>
        <v>167.50720000000001</v>
      </c>
      <c r="F224" s="5">
        <v>435.19</v>
      </c>
      <c r="G224" s="3">
        <f t="shared" si="32"/>
        <v>335.01440000000002</v>
      </c>
      <c r="I224" s="4">
        <f t="shared" si="35"/>
        <v>184.25792000000004</v>
      </c>
      <c r="J224" s="3">
        <f t="shared" si="36"/>
        <v>202.68371200000007</v>
      </c>
      <c r="K224" s="3">
        <v>373</v>
      </c>
    </row>
    <row r="225" spans="1:11" ht="19.5" customHeight="1" x14ac:dyDescent="0.25">
      <c r="A225" s="7" t="s">
        <v>29</v>
      </c>
      <c r="B225" s="8" t="s">
        <v>215</v>
      </c>
      <c r="C225" s="16">
        <v>284.14999999999998</v>
      </c>
      <c r="D225" s="6">
        <f t="shared" si="33"/>
        <v>34.097999999999999</v>
      </c>
      <c r="E225" s="6">
        <f t="shared" si="34"/>
        <v>318.24799999999999</v>
      </c>
      <c r="F225" s="51"/>
      <c r="G225" s="3">
        <f t="shared" si="32"/>
        <v>636.49599999999998</v>
      </c>
      <c r="I225" s="4">
        <f t="shared" si="35"/>
        <v>350.07280000000003</v>
      </c>
      <c r="J225" s="3">
        <f t="shared" si="36"/>
        <v>385.08008000000007</v>
      </c>
      <c r="K225" s="3">
        <v>661</v>
      </c>
    </row>
    <row r="226" spans="1:11" ht="19.5" customHeight="1" x14ac:dyDescent="0.25">
      <c r="A226" s="7" t="s">
        <v>27</v>
      </c>
      <c r="B226" s="8" t="s">
        <v>214</v>
      </c>
      <c r="C226" s="16">
        <v>149.56</v>
      </c>
      <c r="D226" s="6">
        <f t="shared" si="33"/>
        <v>17.947199999999999</v>
      </c>
      <c r="E226" s="6">
        <f t="shared" si="34"/>
        <v>167.50720000000001</v>
      </c>
      <c r="F226" s="5">
        <v>435.19</v>
      </c>
      <c r="G226" s="3">
        <f t="shared" si="32"/>
        <v>335.01440000000002</v>
      </c>
      <c r="I226" s="4">
        <f t="shared" si="35"/>
        <v>184.25792000000004</v>
      </c>
      <c r="J226" s="3">
        <f t="shared" si="36"/>
        <v>202.68371200000007</v>
      </c>
      <c r="K226" s="3">
        <v>354</v>
      </c>
    </row>
    <row r="227" spans="1:11" ht="19.5" customHeight="1" x14ac:dyDescent="0.25">
      <c r="A227" s="7" t="s">
        <v>25</v>
      </c>
      <c r="B227" s="8" t="s">
        <v>213</v>
      </c>
      <c r="C227" s="16">
        <v>299.08999999999997</v>
      </c>
      <c r="D227" s="6">
        <f t="shared" si="33"/>
        <v>35.890799999999999</v>
      </c>
      <c r="E227" s="6">
        <f t="shared" si="34"/>
        <v>334.98079999999999</v>
      </c>
      <c r="F227" s="5">
        <v>864.81</v>
      </c>
      <c r="G227" s="3">
        <f t="shared" si="32"/>
        <v>669.96159999999998</v>
      </c>
      <c r="I227" s="4">
        <f t="shared" si="35"/>
        <v>368.47888</v>
      </c>
      <c r="J227" s="3">
        <f t="shared" si="36"/>
        <v>405.32676800000002</v>
      </c>
      <c r="K227" s="3">
        <v>718</v>
      </c>
    </row>
    <row r="228" spans="1:11" ht="19.5" customHeight="1" x14ac:dyDescent="0.25">
      <c r="A228" s="7" t="s">
        <v>23</v>
      </c>
      <c r="B228" s="8" t="s">
        <v>212</v>
      </c>
      <c r="C228" s="16">
        <v>239.28</v>
      </c>
      <c r="D228" s="6">
        <f t="shared" si="33"/>
        <v>28.7136</v>
      </c>
      <c r="E228" s="6">
        <f t="shared" si="34"/>
        <v>267.99360000000001</v>
      </c>
      <c r="F228" s="5">
        <v>686.27</v>
      </c>
      <c r="G228" s="3">
        <f t="shared" si="32"/>
        <v>535.98720000000003</v>
      </c>
      <c r="I228" s="4">
        <f t="shared" si="35"/>
        <v>294.79296000000005</v>
      </c>
      <c r="J228" s="3">
        <f t="shared" si="36"/>
        <v>324.27225600000008</v>
      </c>
      <c r="K228" s="3">
        <v>400</v>
      </c>
    </row>
    <row r="229" spans="1:11" ht="19.5" customHeight="1" x14ac:dyDescent="0.25">
      <c r="A229" s="7" t="s">
        <v>21</v>
      </c>
      <c r="B229" s="8" t="s">
        <v>211</v>
      </c>
      <c r="C229" s="16">
        <v>149.56</v>
      </c>
      <c r="D229" s="6">
        <f t="shared" si="33"/>
        <v>17.947199999999999</v>
      </c>
      <c r="E229" s="6">
        <f t="shared" si="34"/>
        <v>167.50720000000001</v>
      </c>
      <c r="F229" s="5">
        <v>434.13</v>
      </c>
      <c r="G229" s="3">
        <f t="shared" si="32"/>
        <v>335.01440000000002</v>
      </c>
      <c r="I229" s="4">
        <f t="shared" si="35"/>
        <v>184.25792000000004</v>
      </c>
      <c r="J229" s="3">
        <f t="shared" si="36"/>
        <v>202.68371200000007</v>
      </c>
      <c r="K229" s="20">
        <v>425</v>
      </c>
    </row>
    <row r="230" spans="1:11" ht="32.25" customHeight="1" x14ac:dyDescent="0.25">
      <c r="A230" s="7" t="s">
        <v>19</v>
      </c>
      <c r="B230" s="101" t="s">
        <v>210</v>
      </c>
      <c r="C230" s="75"/>
      <c r="D230" s="10"/>
      <c r="E230" s="24"/>
      <c r="F230" s="23"/>
      <c r="G230" s="20">
        <f t="shared" si="32"/>
        <v>0</v>
      </c>
      <c r="I230" s="74"/>
      <c r="J230" s="21"/>
      <c r="K230" s="100">
        <v>384</v>
      </c>
    </row>
    <row r="231" spans="1:11" ht="33" customHeight="1" x14ac:dyDescent="0.25">
      <c r="A231" s="7" t="s">
        <v>17</v>
      </c>
      <c r="B231" s="99" t="s">
        <v>209</v>
      </c>
      <c r="C231" s="98"/>
      <c r="D231" s="97"/>
      <c r="E231" s="97"/>
      <c r="F231" s="96"/>
      <c r="G231" s="90">
        <f t="shared" si="32"/>
        <v>0</v>
      </c>
      <c r="H231" s="95"/>
      <c r="I231" s="95"/>
      <c r="J231" s="90"/>
      <c r="K231" s="86">
        <v>523</v>
      </c>
    </row>
    <row r="232" spans="1:11" ht="19.5" customHeight="1" x14ac:dyDescent="0.25">
      <c r="A232" s="7" t="s">
        <v>15</v>
      </c>
      <c r="B232" s="94" t="s">
        <v>208</v>
      </c>
      <c r="C232" s="80">
        <v>224.33</v>
      </c>
      <c r="D232" s="79">
        <f t="shared" ref="D232:D239" si="37">C232*0.12</f>
        <v>26.919599999999999</v>
      </c>
      <c r="E232" s="79">
        <f t="shared" ref="E232:E239" si="38">C232+D232</f>
        <v>251.24960000000002</v>
      </c>
      <c r="F232" s="78">
        <v>652.75</v>
      </c>
      <c r="G232" s="70">
        <f t="shared" si="32"/>
        <v>502.49920000000003</v>
      </c>
      <c r="I232" s="76">
        <f t="shared" ref="I232:I248" si="39">E232*1.1</f>
        <v>276.37456000000003</v>
      </c>
      <c r="J232" s="70">
        <f t="shared" ref="J232:J248" si="40">I232*1.1</f>
        <v>304.01201600000007</v>
      </c>
      <c r="K232" s="70">
        <v>523</v>
      </c>
    </row>
    <row r="233" spans="1:11" ht="19.5" customHeight="1" x14ac:dyDescent="0.25">
      <c r="A233" s="7" t="s">
        <v>13</v>
      </c>
      <c r="B233" s="8" t="s">
        <v>207</v>
      </c>
      <c r="C233" s="16">
        <v>149.56</v>
      </c>
      <c r="D233" s="6">
        <f t="shared" si="37"/>
        <v>17.947199999999999</v>
      </c>
      <c r="E233" s="6">
        <f t="shared" si="38"/>
        <v>167.50720000000001</v>
      </c>
      <c r="F233" s="5">
        <v>435.19</v>
      </c>
      <c r="G233" s="3">
        <f t="shared" si="32"/>
        <v>335.01440000000002</v>
      </c>
      <c r="I233" s="4">
        <f t="shared" si="39"/>
        <v>184.25792000000004</v>
      </c>
      <c r="J233" s="3">
        <f t="shared" si="40"/>
        <v>202.68371200000007</v>
      </c>
      <c r="K233" s="3">
        <v>383</v>
      </c>
    </row>
    <row r="234" spans="1:11" ht="19.5" customHeight="1" x14ac:dyDescent="0.25">
      <c r="A234" s="7" t="s">
        <v>11</v>
      </c>
      <c r="B234" s="8" t="s">
        <v>206</v>
      </c>
      <c r="C234" s="16">
        <v>224.33</v>
      </c>
      <c r="D234" s="6">
        <f t="shared" si="37"/>
        <v>26.919599999999999</v>
      </c>
      <c r="E234" s="6">
        <f t="shared" si="38"/>
        <v>251.24960000000002</v>
      </c>
      <c r="F234" s="93">
        <v>652.75</v>
      </c>
      <c r="G234" s="3">
        <f t="shared" si="32"/>
        <v>502.49920000000003</v>
      </c>
      <c r="I234" s="21">
        <f t="shared" si="39"/>
        <v>276.37456000000003</v>
      </c>
      <c r="J234" s="20">
        <f t="shared" si="40"/>
        <v>304.01201600000007</v>
      </c>
      <c r="K234" s="3">
        <v>495</v>
      </c>
    </row>
    <row r="235" spans="1:11" ht="19.5" customHeight="1" x14ac:dyDescent="0.25">
      <c r="A235" s="7" t="s">
        <v>109</v>
      </c>
      <c r="B235" s="8" t="s">
        <v>205</v>
      </c>
      <c r="C235" s="16">
        <v>224.33</v>
      </c>
      <c r="D235" s="6">
        <f t="shared" si="37"/>
        <v>26.919599999999999</v>
      </c>
      <c r="E235" s="6">
        <f t="shared" si="38"/>
        <v>251.24960000000002</v>
      </c>
      <c r="F235" s="78">
        <v>652.75</v>
      </c>
      <c r="G235" s="3">
        <f t="shared" si="32"/>
        <v>502.49920000000003</v>
      </c>
      <c r="I235" s="76">
        <f t="shared" si="39"/>
        <v>276.37456000000003</v>
      </c>
      <c r="J235" s="70">
        <f t="shared" si="40"/>
        <v>304.01201600000007</v>
      </c>
      <c r="K235" s="3">
        <v>495</v>
      </c>
    </row>
    <row r="236" spans="1:11" ht="19.5" customHeight="1" x14ac:dyDescent="0.25">
      <c r="A236" s="7" t="s">
        <v>108</v>
      </c>
      <c r="B236" s="8" t="s">
        <v>204</v>
      </c>
      <c r="C236" s="16">
        <v>149.56</v>
      </c>
      <c r="D236" s="6">
        <f t="shared" si="37"/>
        <v>17.947199999999999</v>
      </c>
      <c r="E236" s="6">
        <f t="shared" si="38"/>
        <v>167.50720000000001</v>
      </c>
      <c r="F236" s="5">
        <v>435.19</v>
      </c>
      <c r="G236" s="3">
        <f t="shared" si="32"/>
        <v>335.01440000000002</v>
      </c>
      <c r="I236" s="4">
        <f t="shared" si="39"/>
        <v>184.25792000000004</v>
      </c>
      <c r="J236" s="3">
        <f t="shared" si="40"/>
        <v>202.68371200000007</v>
      </c>
      <c r="K236" s="3">
        <v>373</v>
      </c>
    </row>
    <row r="237" spans="1:11" ht="19.5" customHeight="1" x14ac:dyDescent="0.25">
      <c r="A237" s="7" t="s">
        <v>106</v>
      </c>
      <c r="B237" s="8" t="s">
        <v>203</v>
      </c>
      <c r="C237" s="16">
        <v>224.33</v>
      </c>
      <c r="D237" s="6">
        <f t="shared" si="37"/>
        <v>26.919599999999999</v>
      </c>
      <c r="E237" s="6">
        <f t="shared" si="38"/>
        <v>251.24960000000002</v>
      </c>
      <c r="F237" s="51"/>
      <c r="G237" s="3">
        <f t="shared" si="32"/>
        <v>502.49920000000003</v>
      </c>
      <c r="I237" s="4">
        <f t="shared" si="39"/>
        <v>276.37456000000003</v>
      </c>
      <c r="J237" s="3">
        <f t="shared" si="40"/>
        <v>304.01201600000007</v>
      </c>
      <c r="K237" s="3">
        <v>495</v>
      </c>
    </row>
    <row r="238" spans="1:11" ht="19.5" customHeight="1" x14ac:dyDescent="0.25">
      <c r="A238" s="7" t="s">
        <v>105</v>
      </c>
      <c r="B238" s="8" t="s">
        <v>202</v>
      </c>
      <c r="C238" s="16">
        <v>149.56</v>
      </c>
      <c r="D238" s="6">
        <f t="shared" si="37"/>
        <v>17.947199999999999</v>
      </c>
      <c r="E238" s="6">
        <f t="shared" si="38"/>
        <v>167.50720000000001</v>
      </c>
      <c r="F238" s="5">
        <v>435.19</v>
      </c>
      <c r="G238" s="3">
        <f t="shared" si="32"/>
        <v>335.01440000000002</v>
      </c>
      <c r="I238" s="4">
        <f t="shared" si="39"/>
        <v>184.25792000000004</v>
      </c>
      <c r="J238" s="3">
        <f t="shared" si="40"/>
        <v>202.68371200000007</v>
      </c>
      <c r="K238" s="3">
        <v>383</v>
      </c>
    </row>
    <row r="239" spans="1:11" ht="19.5" customHeight="1" x14ac:dyDescent="0.25">
      <c r="A239" s="7" t="s">
        <v>103</v>
      </c>
      <c r="B239" s="8" t="s">
        <v>201</v>
      </c>
      <c r="C239" s="16">
        <v>224.33</v>
      </c>
      <c r="D239" s="6">
        <f t="shared" si="37"/>
        <v>26.919599999999999</v>
      </c>
      <c r="E239" s="6">
        <f t="shared" si="38"/>
        <v>251.24960000000002</v>
      </c>
      <c r="F239" s="5">
        <v>652.75</v>
      </c>
      <c r="G239" s="3">
        <f t="shared" si="32"/>
        <v>502.49920000000003</v>
      </c>
      <c r="I239" s="21">
        <f t="shared" si="39"/>
        <v>276.37456000000003</v>
      </c>
      <c r="J239" s="20">
        <f t="shared" si="40"/>
        <v>304.01201600000007</v>
      </c>
      <c r="K239" s="3">
        <v>523</v>
      </c>
    </row>
    <row r="240" spans="1:11" ht="19.5" customHeight="1" x14ac:dyDescent="0.25">
      <c r="A240" s="7" t="s">
        <v>101</v>
      </c>
      <c r="B240" s="59" t="s">
        <v>200</v>
      </c>
      <c r="C240" s="25"/>
      <c r="D240" s="24"/>
      <c r="E240" s="6" t="e">
        <f>#REF!+#REF!</f>
        <v>#REF!</v>
      </c>
      <c r="F240" s="5">
        <v>864.81</v>
      </c>
      <c r="G240" s="3" t="e">
        <f t="shared" si="32"/>
        <v>#REF!</v>
      </c>
      <c r="I240" s="21" t="e">
        <f t="shared" si="39"/>
        <v>#REF!</v>
      </c>
      <c r="J240" s="20" t="e">
        <f t="shared" si="40"/>
        <v>#REF!</v>
      </c>
      <c r="K240" s="73">
        <v>633</v>
      </c>
    </row>
    <row r="241" spans="1:11" ht="19.5" customHeight="1" x14ac:dyDescent="0.25">
      <c r="A241" s="92" t="s">
        <v>199</v>
      </c>
      <c r="B241" s="8" t="s">
        <v>198</v>
      </c>
      <c r="C241" s="16">
        <v>523.41</v>
      </c>
      <c r="D241" s="6">
        <f>C241*0.12</f>
        <v>62.809199999999997</v>
      </c>
      <c r="E241" s="6">
        <f>C241+D241</f>
        <v>586.2192</v>
      </c>
      <c r="F241" s="5">
        <v>1512</v>
      </c>
      <c r="G241" s="3">
        <f t="shared" si="32"/>
        <v>1172.4384</v>
      </c>
      <c r="I241" s="87">
        <f t="shared" si="39"/>
        <v>644.84112000000005</v>
      </c>
      <c r="J241" s="91">
        <f t="shared" si="40"/>
        <v>709.32523200000014</v>
      </c>
      <c r="K241" s="3">
        <v>523</v>
      </c>
    </row>
    <row r="242" spans="1:11" ht="19.5" customHeight="1" x14ac:dyDescent="0.25">
      <c r="A242" s="7" t="s">
        <v>197</v>
      </c>
      <c r="B242" s="59" t="s">
        <v>196</v>
      </c>
      <c r="C242" s="25"/>
      <c r="D242" s="24"/>
      <c r="E242" s="6" t="e">
        <f>#REF!+#REF!</f>
        <v>#REF!</v>
      </c>
      <c r="F242" s="51"/>
      <c r="G242" s="3" t="e">
        <f t="shared" si="32"/>
        <v>#REF!</v>
      </c>
      <c r="I242" s="21" t="e">
        <f t="shared" si="39"/>
        <v>#REF!</v>
      </c>
      <c r="J242" s="20" t="e">
        <f t="shared" si="40"/>
        <v>#REF!</v>
      </c>
      <c r="K242" s="73">
        <v>721</v>
      </c>
    </row>
    <row r="243" spans="1:11" ht="19.5" customHeight="1" x14ac:dyDescent="0.25">
      <c r="A243" s="7" t="s">
        <v>195</v>
      </c>
      <c r="B243" s="8" t="s">
        <v>194</v>
      </c>
      <c r="C243" s="16">
        <v>149.56</v>
      </c>
      <c r="D243" s="6">
        <f t="shared" ref="D243:D248" si="41">C243*0.12</f>
        <v>17.947199999999999</v>
      </c>
      <c r="E243" s="6">
        <f t="shared" ref="E243:E248" si="42">C243+D243</f>
        <v>167.50720000000001</v>
      </c>
      <c r="F243" s="78">
        <v>435.19</v>
      </c>
      <c r="G243" s="3">
        <f t="shared" si="32"/>
        <v>335.01440000000002</v>
      </c>
      <c r="I243" s="76">
        <f t="shared" si="39"/>
        <v>184.25792000000004</v>
      </c>
      <c r="J243" s="70">
        <f t="shared" si="40"/>
        <v>202.68371200000007</v>
      </c>
      <c r="K243" s="3">
        <v>400</v>
      </c>
    </row>
    <row r="244" spans="1:11" ht="19.5" customHeight="1" x14ac:dyDescent="0.25">
      <c r="A244" s="7" t="s">
        <v>193</v>
      </c>
      <c r="B244" s="8" t="s">
        <v>192</v>
      </c>
      <c r="C244" s="16">
        <v>149.56</v>
      </c>
      <c r="D244" s="6">
        <f t="shared" si="41"/>
        <v>17.947199999999999</v>
      </c>
      <c r="E244" s="6">
        <f t="shared" si="42"/>
        <v>167.50720000000001</v>
      </c>
      <c r="F244" s="5">
        <v>435.19</v>
      </c>
      <c r="G244" s="3">
        <f t="shared" si="32"/>
        <v>335.01440000000002</v>
      </c>
      <c r="I244" s="4">
        <f t="shared" si="39"/>
        <v>184.25792000000004</v>
      </c>
      <c r="J244" s="3">
        <f t="shared" si="40"/>
        <v>202.68371200000007</v>
      </c>
      <c r="K244" s="3">
        <v>383</v>
      </c>
    </row>
    <row r="245" spans="1:11" ht="19.5" customHeight="1" x14ac:dyDescent="0.25">
      <c r="A245" s="7" t="s">
        <v>191</v>
      </c>
      <c r="B245" s="8" t="s">
        <v>190</v>
      </c>
      <c r="C245" s="16">
        <v>239.28</v>
      </c>
      <c r="D245" s="6">
        <f t="shared" si="41"/>
        <v>28.7136</v>
      </c>
      <c r="E245" s="6">
        <f t="shared" si="42"/>
        <v>267.99360000000001</v>
      </c>
      <c r="F245" s="5">
        <v>686.27</v>
      </c>
      <c r="G245" s="3">
        <f t="shared" si="32"/>
        <v>535.98720000000003</v>
      </c>
      <c r="I245" s="4">
        <f t="shared" si="39"/>
        <v>294.79296000000005</v>
      </c>
      <c r="J245" s="3">
        <f t="shared" si="40"/>
        <v>324.27225600000008</v>
      </c>
      <c r="K245" s="3">
        <v>400</v>
      </c>
    </row>
    <row r="246" spans="1:11" ht="19.5" customHeight="1" x14ac:dyDescent="0.25">
      <c r="A246" s="7" t="s">
        <v>189</v>
      </c>
      <c r="B246" s="8" t="s">
        <v>188</v>
      </c>
      <c r="C246" s="16">
        <v>598.22</v>
      </c>
      <c r="D246" s="6">
        <f t="shared" si="41"/>
        <v>71.7864</v>
      </c>
      <c r="E246" s="6">
        <f t="shared" si="42"/>
        <v>670.00639999999999</v>
      </c>
      <c r="F246" s="5">
        <v>1729.58</v>
      </c>
      <c r="G246" s="3">
        <f t="shared" si="32"/>
        <v>1340.0128</v>
      </c>
      <c r="I246" s="4">
        <f t="shared" si="39"/>
        <v>737.00704000000007</v>
      </c>
      <c r="J246" s="3">
        <f t="shared" si="40"/>
        <v>810.70774400000016</v>
      </c>
      <c r="K246" s="3">
        <v>1347</v>
      </c>
    </row>
    <row r="247" spans="1:11" ht="19.5" customHeight="1" x14ac:dyDescent="0.25">
      <c r="A247" s="7" t="s">
        <v>187</v>
      </c>
      <c r="B247" s="8" t="s">
        <v>186</v>
      </c>
      <c r="C247" s="16">
        <v>224.33</v>
      </c>
      <c r="D247" s="6">
        <f t="shared" si="41"/>
        <v>26.919599999999999</v>
      </c>
      <c r="E247" s="6">
        <f t="shared" si="42"/>
        <v>251.24960000000002</v>
      </c>
      <c r="F247" s="5">
        <v>217.56</v>
      </c>
      <c r="G247" s="3">
        <f t="shared" si="32"/>
        <v>502.49920000000003</v>
      </c>
      <c r="I247" s="4">
        <f t="shared" si="39"/>
        <v>276.37456000000003</v>
      </c>
      <c r="J247" s="3">
        <f t="shared" si="40"/>
        <v>304.01201600000007</v>
      </c>
      <c r="K247" s="3">
        <v>185</v>
      </c>
    </row>
    <row r="248" spans="1:11" ht="19.5" customHeight="1" x14ac:dyDescent="0.25">
      <c r="A248" s="7" t="s">
        <v>185</v>
      </c>
      <c r="B248" s="8" t="s">
        <v>184</v>
      </c>
      <c r="C248" s="16">
        <v>74.81</v>
      </c>
      <c r="D248" s="6">
        <f t="shared" si="41"/>
        <v>8.9771999999999998</v>
      </c>
      <c r="E248" s="6">
        <f t="shared" si="42"/>
        <v>83.787199999999999</v>
      </c>
      <c r="F248" s="5">
        <v>128.34</v>
      </c>
      <c r="G248" s="3">
        <f t="shared" si="32"/>
        <v>167.5744</v>
      </c>
      <c r="I248" s="4">
        <f t="shared" si="39"/>
        <v>92.16592</v>
      </c>
      <c r="J248" s="3">
        <f t="shared" si="40"/>
        <v>101.38251200000001</v>
      </c>
      <c r="K248" s="20">
        <v>185</v>
      </c>
    </row>
    <row r="249" spans="1:11" ht="19.5" customHeight="1" x14ac:dyDescent="0.25">
      <c r="A249" s="89" t="s">
        <v>183</v>
      </c>
      <c r="B249" s="8" t="s">
        <v>182</v>
      </c>
      <c r="C249" s="75"/>
      <c r="D249" s="10"/>
      <c r="E249" s="24"/>
      <c r="F249" s="23"/>
      <c r="G249" s="3"/>
      <c r="I249" s="21"/>
      <c r="J249" s="21"/>
      <c r="K249" s="90">
        <v>318</v>
      </c>
    </row>
    <row r="250" spans="1:11" ht="19.5" customHeight="1" x14ac:dyDescent="0.25">
      <c r="A250" s="89" t="s">
        <v>181</v>
      </c>
      <c r="B250" s="26" t="s">
        <v>180</v>
      </c>
      <c r="C250" s="75"/>
      <c r="D250" s="10"/>
      <c r="E250" s="24"/>
      <c r="F250" s="23"/>
      <c r="G250" s="3">
        <f t="shared" ref="G250:G277" si="43">E250*2</f>
        <v>0</v>
      </c>
      <c r="I250" s="74"/>
      <c r="J250" s="21"/>
      <c r="K250" s="86">
        <v>991</v>
      </c>
    </row>
    <row r="251" spans="1:11" ht="19.5" customHeight="1" x14ac:dyDescent="0.25">
      <c r="A251" s="89" t="s">
        <v>179</v>
      </c>
      <c r="B251" s="26" t="s">
        <v>178</v>
      </c>
      <c r="C251" s="83">
        <v>508.83</v>
      </c>
      <c r="D251" s="15">
        <f>C251*0.12</f>
        <v>61.059599999999996</v>
      </c>
      <c r="E251" s="88">
        <f>C251+D251</f>
        <v>569.88959999999997</v>
      </c>
      <c r="F251" s="9">
        <v>1512</v>
      </c>
      <c r="G251" s="3">
        <f t="shared" si="43"/>
        <v>1139.7791999999999</v>
      </c>
      <c r="I251" s="87">
        <f t="shared" ref="I251:I277" si="44">E251*1.1</f>
        <v>626.87855999999999</v>
      </c>
      <c r="J251" s="87">
        <f t="shared" ref="J251:J277" si="45">I251*1.1</f>
        <v>689.566416</v>
      </c>
      <c r="K251" s="86">
        <v>1393</v>
      </c>
    </row>
    <row r="252" spans="1:11" ht="32.25" customHeight="1" x14ac:dyDescent="0.25">
      <c r="A252" s="85" t="s">
        <v>177</v>
      </c>
      <c r="B252" s="84" t="s">
        <v>176</v>
      </c>
      <c r="C252" s="83">
        <v>224.33</v>
      </c>
      <c r="D252" s="6">
        <f>C252*0.12</f>
        <v>26.919599999999999</v>
      </c>
      <c r="E252" s="6">
        <f>C252+D252</f>
        <v>251.24960000000002</v>
      </c>
      <c r="F252" s="78">
        <v>502.5</v>
      </c>
      <c r="G252" s="3">
        <f t="shared" si="43"/>
        <v>502.49920000000003</v>
      </c>
      <c r="I252" s="21">
        <f t="shared" si="44"/>
        <v>276.37456000000003</v>
      </c>
      <c r="J252" s="20">
        <f t="shared" si="45"/>
        <v>304.01201600000007</v>
      </c>
      <c r="K252" s="82">
        <v>199</v>
      </c>
    </row>
    <row r="253" spans="1:11" ht="19.5" customHeight="1" x14ac:dyDescent="0.25">
      <c r="A253" s="77" t="s">
        <v>175</v>
      </c>
      <c r="B253" s="81" t="s">
        <v>174</v>
      </c>
      <c r="C253" s="16"/>
      <c r="D253" s="6"/>
      <c r="E253" s="6">
        <v>229.09</v>
      </c>
      <c r="F253" s="5">
        <v>652.75</v>
      </c>
      <c r="G253" s="3">
        <f t="shared" si="43"/>
        <v>458.18</v>
      </c>
      <c r="I253" s="76">
        <f t="shared" si="44"/>
        <v>251.99900000000002</v>
      </c>
      <c r="J253" s="70">
        <f t="shared" si="45"/>
        <v>277.19890000000004</v>
      </c>
      <c r="K253" s="3">
        <v>495</v>
      </c>
    </row>
    <row r="254" spans="1:11" ht="19.5" customHeight="1" x14ac:dyDescent="0.25">
      <c r="A254" s="77" t="s">
        <v>173</v>
      </c>
      <c r="B254" s="17" t="s">
        <v>172</v>
      </c>
      <c r="C254" s="16"/>
      <c r="D254" s="6"/>
      <c r="E254" s="6">
        <v>200.49</v>
      </c>
      <c r="F254" s="5">
        <v>652.75</v>
      </c>
      <c r="G254" s="3">
        <f t="shared" si="43"/>
        <v>400.98</v>
      </c>
      <c r="I254" s="4">
        <f t="shared" si="44"/>
        <v>220.53900000000002</v>
      </c>
      <c r="J254" s="3">
        <f t="shared" si="45"/>
        <v>242.59290000000004</v>
      </c>
      <c r="K254" s="3">
        <v>495</v>
      </c>
    </row>
    <row r="255" spans="1:11" ht="19.5" customHeight="1" x14ac:dyDescent="0.25">
      <c r="A255" s="77" t="s">
        <v>171</v>
      </c>
      <c r="B255" s="17" t="s">
        <v>170</v>
      </c>
      <c r="C255" s="16"/>
      <c r="D255" s="6"/>
      <c r="E255" s="6">
        <v>252.24</v>
      </c>
      <c r="F255" s="5">
        <v>870.45</v>
      </c>
      <c r="G255" s="3">
        <f t="shared" si="43"/>
        <v>504.48</v>
      </c>
      <c r="I255" s="4">
        <f t="shared" si="44"/>
        <v>277.46400000000006</v>
      </c>
      <c r="J255" s="3">
        <f t="shared" si="45"/>
        <v>305.21040000000011</v>
      </c>
      <c r="K255" s="3">
        <v>523</v>
      </c>
    </row>
    <row r="256" spans="1:11" ht="19.5" customHeight="1" x14ac:dyDescent="0.25">
      <c r="A256" s="77" t="s">
        <v>169</v>
      </c>
      <c r="B256" s="17" t="s">
        <v>168</v>
      </c>
      <c r="C256" s="16"/>
      <c r="D256" s="6"/>
      <c r="E256" s="6">
        <v>252.24</v>
      </c>
      <c r="F256" s="5">
        <v>870.45</v>
      </c>
      <c r="G256" s="3">
        <f t="shared" si="43"/>
        <v>504.48</v>
      </c>
      <c r="I256" s="4">
        <f t="shared" si="44"/>
        <v>277.46400000000006</v>
      </c>
      <c r="J256" s="3">
        <f t="shared" si="45"/>
        <v>305.21040000000011</v>
      </c>
      <c r="K256" s="3">
        <v>523</v>
      </c>
    </row>
    <row r="257" spans="1:11" ht="19.5" customHeight="1" x14ac:dyDescent="0.25">
      <c r="A257" s="77" t="s">
        <v>167</v>
      </c>
      <c r="B257" s="17" t="s">
        <v>166</v>
      </c>
      <c r="C257" s="16"/>
      <c r="D257" s="6"/>
      <c r="E257" s="6">
        <v>252.24</v>
      </c>
      <c r="F257" s="5">
        <v>870.45</v>
      </c>
      <c r="G257" s="3">
        <f t="shared" si="43"/>
        <v>504.48</v>
      </c>
      <c r="I257" s="4">
        <f t="shared" si="44"/>
        <v>277.46400000000006</v>
      </c>
      <c r="J257" s="3">
        <f t="shared" si="45"/>
        <v>305.21040000000011</v>
      </c>
      <c r="K257" s="3">
        <v>523</v>
      </c>
    </row>
    <row r="258" spans="1:11" ht="19.5" customHeight="1" x14ac:dyDescent="0.25">
      <c r="A258" s="77" t="s">
        <v>165</v>
      </c>
      <c r="B258" s="17" t="s">
        <v>164</v>
      </c>
      <c r="C258" s="16"/>
      <c r="D258" s="6"/>
      <c r="E258" s="6">
        <v>252.24</v>
      </c>
      <c r="F258" s="5">
        <v>864.81</v>
      </c>
      <c r="G258" s="3">
        <f t="shared" si="43"/>
        <v>504.48</v>
      </c>
      <c r="I258" s="4">
        <f t="shared" si="44"/>
        <v>277.46400000000006</v>
      </c>
      <c r="J258" s="3">
        <f t="shared" si="45"/>
        <v>305.21040000000011</v>
      </c>
      <c r="K258" s="3">
        <v>523</v>
      </c>
    </row>
    <row r="259" spans="1:11" ht="19.5" customHeight="1" x14ac:dyDescent="0.25">
      <c r="A259" s="77" t="s">
        <v>163</v>
      </c>
      <c r="B259" s="17" t="s">
        <v>162</v>
      </c>
      <c r="C259" s="16"/>
      <c r="D259" s="6"/>
      <c r="E259" s="6">
        <v>258.23</v>
      </c>
      <c r="F259" s="5">
        <v>864.81</v>
      </c>
      <c r="G259" s="3">
        <f t="shared" si="43"/>
        <v>516.46</v>
      </c>
      <c r="I259" s="4">
        <f t="shared" si="44"/>
        <v>284.05300000000005</v>
      </c>
      <c r="J259" s="3">
        <f t="shared" si="45"/>
        <v>312.45830000000007</v>
      </c>
      <c r="K259" s="3">
        <v>705</v>
      </c>
    </row>
    <row r="260" spans="1:11" ht="19.5" customHeight="1" x14ac:dyDescent="0.25">
      <c r="A260" s="77" t="s">
        <v>161</v>
      </c>
      <c r="B260" s="17" t="s">
        <v>160</v>
      </c>
      <c r="C260" s="16"/>
      <c r="D260" s="6"/>
      <c r="E260" s="6">
        <v>126.14</v>
      </c>
      <c r="F260" s="5">
        <v>435.19</v>
      </c>
      <c r="G260" s="3">
        <f t="shared" si="43"/>
        <v>252.28</v>
      </c>
      <c r="I260" s="4">
        <f t="shared" si="44"/>
        <v>138.75400000000002</v>
      </c>
      <c r="J260" s="3">
        <f t="shared" si="45"/>
        <v>152.62940000000003</v>
      </c>
      <c r="K260" s="3">
        <v>383</v>
      </c>
    </row>
    <row r="261" spans="1:11" ht="19.5" customHeight="1" x14ac:dyDescent="0.25">
      <c r="A261" s="77" t="s">
        <v>159</v>
      </c>
      <c r="B261" s="17" t="s">
        <v>158</v>
      </c>
      <c r="C261" s="16"/>
      <c r="D261" s="6"/>
      <c r="E261" s="6">
        <v>200.49</v>
      </c>
      <c r="F261" s="5">
        <v>652.75</v>
      </c>
      <c r="G261" s="3">
        <f t="shared" si="43"/>
        <v>400.98</v>
      </c>
      <c r="I261" s="4">
        <f t="shared" si="44"/>
        <v>220.53900000000002</v>
      </c>
      <c r="J261" s="3">
        <f t="shared" si="45"/>
        <v>242.59290000000004</v>
      </c>
      <c r="K261" s="3">
        <v>523</v>
      </c>
    </row>
    <row r="262" spans="1:11" ht="19.5" customHeight="1" x14ac:dyDescent="0.25">
      <c r="A262" s="77" t="s">
        <v>157</v>
      </c>
      <c r="B262" s="17" t="s">
        <v>156</v>
      </c>
      <c r="C262" s="16"/>
      <c r="D262" s="6"/>
      <c r="E262" s="6">
        <v>200.49</v>
      </c>
      <c r="F262" s="5">
        <v>652.75</v>
      </c>
      <c r="G262" s="3">
        <f t="shared" si="43"/>
        <v>400.98</v>
      </c>
      <c r="I262" s="4">
        <f t="shared" si="44"/>
        <v>220.53900000000002</v>
      </c>
      <c r="J262" s="3">
        <f t="shared" si="45"/>
        <v>242.59290000000004</v>
      </c>
      <c r="K262" s="3">
        <v>524</v>
      </c>
    </row>
    <row r="263" spans="1:11" ht="19.5" customHeight="1" x14ac:dyDescent="0.25">
      <c r="A263" s="77" t="s">
        <v>155</v>
      </c>
      <c r="B263" s="17" t="s">
        <v>154</v>
      </c>
      <c r="C263" s="16"/>
      <c r="D263" s="6"/>
      <c r="E263" s="6">
        <v>129.13999999999999</v>
      </c>
      <c r="F263" s="5">
        <v>435.19</v>
      </c>
      <c r="G263" s="3">
        <f t="shared" si="43"/>
        <v>258.27999999999997</v>
      </c>
      <c r="I263" s="4">
        <f t="shared" si="44"/>
        <v>142.054</v>
      </c>
      <c r="J263" s="3">
        <f t="shared" si="45"/>
        <v>156.25940000000003</v>
      </c>
      <c r="K263" s="3">
        <v>383</v>
      </c>
    </row>
    <row r="264" spans="1:11" ht="19.5" customHeight="1" x14ac:dyDescent="0.25">
      <c r="A264" s="77" t="s">
        <v>153</v>
      </c>
      <c r="B264" s="17" t="s">
        <v>152</v>
      </c>
      <c r="C264" s="16"/>
      <c r="D264" s="6"/>
      <c r="E264" s="6">
        <v>77.39</v>
      </c>
      <c r="F264" s="5">
        <v>217.56</v>
      </c>
      <c r="G264" s="3">
        <f t="shared" si="43"/>
        <v>154.78</v>
      </c>
      <c r="I264" s="4">
        <f t="shared" si="44"/>
        <v>85.129000000000005</v>
      </c>
      <c r="J264" s="3">
        <f t="shared" si="45"/>
        <v>93.641900000000007</v>
      </c>
      <c r="K264" s="3">
        <v>523</v>
      </c>
    </row>
    <row r="265" spans="1:11" ht="19.5" customHeight="1" x14ac:dyDescent="0.25">
      <c r="A265" s="77" t="s">
        <v>151</v>
      </c>
      <c r="B265" s="17" t="s">
        <v>150</v>
      </c>
      <c r="C265" s="16"/>
      <c r="D265" s="6"/>
      <c r="E265" s="6">
        <v>254.93</v>
      </c>
      <c r="F265" s="5">
        <v>864.81</v>
      </c>
      <c r="G265" s="3">
        <f t="shared" si="43"/>
        <v>509.86</v>
      </c>
      <c r="I265" s="4">
        <f t="shared" si="44"/>
        <v>280.423</v>
      </c>
      <c r="J265" s="3">
        <f t="shared" si="45"/>
        <v>308.46530000000001</v>
      </c>
      <c r="K265" s="3">
        <v>500</v>
      </c>
    </row>
    <row r="266" spans="1:11" ht="19.5" customHeight="1" x14ac:dyDescent="0.25">
      <c r="A266" s="77" t="s">
        <v>149</v>
      </c>
      <c r="B266" s="17" t="s">
        <v>148</v>
      </c>
      <c r="C266" s="16"/>
      <c r="D266" s="6"/>
      <c r="E266" s="6">
        <v>258.23</v>
      </c>
      <c r="F266" s="5">
        <v>864.81</v>
      </c>
      <c r="G266" s="3">
        <f t="shared" si="43"/>
        <v>516.46</v>
      </c>
      <c r="I266" s="4">
        <f t="shared" si="44"/>
        <v>284.05300000000005</v>
      </c>
      <c r="J266" s="3">
        <f t="shared" si="45"/>
        <v>312.45830000000007</v>
      </c>
      <c r="K266" s="3">
        <v>500</v>
      </c>
    </row>
    <row r="267" spans="1:11" ht="19.5" customHeight="1" x14ac:dyDescent="0.25">
      <c r="A267" s="77" t="s">
        <v>147</v>
      </c>
      <c r="B267" s="17" t="s">
        <v>146</v>
      </c>
      <c r="C267" s="16"/>
      <c r="D267" s="6"/>
      <c r="E267" s="6">
        <v>235</v>
      </c>
      <c r="F267" s="5">
        <v>864.81</v>
      </c>
      <c r="G267" s="3">
        <f t="shared" si="43"/>
        <v>470</v>
      </c>
      <c r="I267" s="64">
        <f t="shared" si="44"/>
        <v>258.5</v>
      </c>
      <c r="J267" s="3">
        <f t="shared" si="45"/>
        <v>284.35000000000002</v>
      </c>
      <c r="K267" s="3">
        <v>400</v>
      </c>
    </row>
    <row r="268" spans="1:11" ht="19.5" customHeight="1" x14ac:dyDescent="0.25">
      <c r="A268" s="77" t="s">
        <v>145</v>
      </c>
      <c r="B268" s="17" t="s">
        <v>144</v>
      </c>
      <c r="C268" s="16"/>
      <c r="D268" s="6"/>
      <c r="E268" s="6">
        <v>126.14</v>
      </c>
      <c r="F268" s="5">
        <v>435.19</v>
      </c>
      <c r="G268" s="3">
        <f t="shared" si="43"/>
        <v>252.28</v>
      </c>
      <c r="I268" s="4">
        <f t="shared" si="44"/>
        <v>138.75400000000002</v>
      </c>
      <c r="J268" s="3">
        <f t="shared" si="45"/>
        <v>152.62940000000003</v>
      </c>
      <c r="K268" s="3">
        <v>388</v>
      </c>
    </row>
    <row r="269" spans="1:11" ht="19.5" customHeight="1" x14ac:dyDescent="0.25">
      <c r="A269" s="77" t="s">
        <v>143</v>
      </c>
      <c r="B269" s="17" t="s">
        <v>142</v>
      </c>
      <c r="C269" s="16"/>
      <c r="D269" s="6"/>
      <c r="E269" s="6">
        <v>200.49</v>
      </c>
      <c r="F269" s="5">
        <v>652.75</v>
      </c>
      <c r="G269" s="3">
        <f t="shared" si="43"/>
        <v>400.98</v>
      </c>
      <c r="I269" s="4">
        <f t="shared" si="44"/>
        <v>220.53900000000002</v>
      </c>
      <c r="J269" s="3">
        <f t="shared" si="45"/>
        <v>242.59290000000004</v>
      </c>
      <c r="K269" s="3">
        <v>523</v>
      </c>
    </row>
    <row r="270" spans="1:11" ht="19.5" customHeight="1" x14ac:dyDescent="0.25">
      <c r="A270" s="77" t="s">
        <v>141</v>
      </c>
      <c r="B270" s="17" t="s">
        <v>140</v>
      </c>
      <c r="C270" s="16"/>
      <c r="D270" s="6"/>
      <c r="E270" s="6">
        <v>127.49</v>
      </c>
      <c r="F270" s="5">
        <v>636.03</v>
      </c>
      <c r="G270" s="3">
        <f t="shared" si="43"/>
        <v>254.98</v>
      </c>
      <c r="I270" s="4">
        <f t="shared" si="44"/>
        <v>140.239</v>
      </c>
      <c r="J270" s="3">
        <f t="shared" si="45"/>
        <v>154.26290000000003</v>
      </c>
      <c r="K270" s="3">
        <v>388</v>
      </c>
    </row>
    <row r="271" spans="1:11" ht="19.5" customHeight="1" x14ac:dyDescent="0.25">
      <c r="A271" s="77" t="s">
        <v>139</v>
      </c>
      <c r="B271" s="17" t="s">
        <v>138</v>
      </c>
      <c r="C271" s="16"/>
      <c r="D271" s="6"/>
      <c r="E271" s="6">
        <v>203.19</v>
      </c>
      <c r="F271" s="5">
        <v>652.75</v>
      </c>
      <c r="G271" s="3">
        <f t="shared" si="43"/>
        <v>406.38</v>
      </c>
      <c r="I271" s="4">
        <f t="shared" si="44"/>
        <v>223.50900000000001</v>
      </c>
      <c r="J271" s="3">
        <f t="shared" si="45"/>
        <v>245.85990000000004</v>
      </c>
      <c r="K271" s="3">
        <v>523</v>
      </c>
    </row>
    <row r="272" spans="1:11" ht="30" customHeight="1" x14ac:dyDescent="0.25">
      <c r="A272" s="77" t="s">
        <v>137</v>
      </c>
      <c r="B272" s="17" t="s">
        <v>136</v>
      </c>
      <c r="C272" s="16"/>
      <c r="D272" s="6"/>
      <c r="E272" s="6">
        <v>127.49</v>
      </c>
      <c r="F272" s="5">
        <v>435.19</v>
      </c>
      <c r="G272" s="3">
        <f t="shared" si="43"/>
        <v>254.98</v>
      </c>
      <c r="I272" s="4">
        <f t="shared" si="44"/>
        <v>140.239</v>
      </c>
      <c r="J272" s="3">
        <f t="shared" si="45"/>
        <v>154.26290000000003</v>
      </c>
      <c r="K272" s="3">
        <v>388</v>
      </c>
    </row>
    <row r="273" spans="1:11" ht="33.75" customHeight="1" x14ac:dyDescent="0.25">
      <c r="A273" s="77" t="s">
        <v>135</v>
      </c>
      <c r="B273" s="17" t="s">
        <v>134</v>
      </c>
      <c r="C273" s="16"/>
      <c r="D273" s="6"/>
      <c r="E273" s="6">
        <v>203.19</v>
      </c>
      <c r="F273" s="5">
        <v>652.75</v>
      </c>
      <c r="G273" s="3">
        <f t="shared" si="43"/>
        <v>406.38</v>
      </c>
      <c r="I273" s="4">
        <f t="shared" si="44"/>
        <v>223.50900000000001</v>
      </c>
      <c r="J273" s="3">
        <f t="shared" si="45"/>
        <v>245.85990000000004</v>
      </c>
      <c r="K273" s="3">
        <v>523</v>
      </c>
    </row>
    <row r="274" spans="1:11" ht="19.5" customHeight="1" x14ac:dyDescent="0.25">
      <c r="A274" s="77" t="s">
        <v>133</v>
      </c>
      <c r="B274" s="17" t="s">
        <v>132</v>
      </c>
      <c r="C274" s="16"/>
      <c r="D274" s="6" t="s">
        <v>131</v>
      </c>
      <c r="E274" s="6">
        <v>129.13999999999999</v>
      </c>
      <c r="F274" s="5">
        <v>435.19</v>
      </c>
      <c r="G274" s="3">
        <f t="shared" si="43"/>
        <v>258.27999999999997</v>
      </c>
      <c r="I274" s="4">
        <f t="shared" si="44"/>
        <v>142.054</v>
      </c>
      <c r="J274" s="3">
        <f t="shared" si="45"/>
        <v>156.25940000000003</v>
      </c>
      <c r="K274" s="3">
        <v>400</v>
      </c>
    </row>
    <row r="275" spans="1:11" ht="19.5" customHeight="1" x14ac:dyDescent="0.25">
      <c r="A275" s="77" t="s">
        <v>130</v>
      </c>
      <c r="B275" s="17" t="s">
        <v>129</v>
      </c>
      <c r="C275" s="16"/>
      <c r="D275" s="6"/>
      <c r="E275" s="6">
        <v>206.49</v>
      </c>
      <c r="F275" s="5">
        <v>652.75</v>
      </c>
      <c r="G275" s="3">
        <f t="shared" si="43"/>
        <v>412.98</v>
      </c>
      <c r="I275" s="4">
        <f t="shared" si="44"/>
        <v>227.13900000000004</v>
      </c>
      <c r="J275" s="3">
        <f t="shared" si="45"/>
        <v>249.85290000000006</v>
      </c>
      <c r="K275" s="3">
        <v>523</v>
      </c>
    </row>
    <row r="276" spans="1:11" ht="19.5" customHeight="1" x14ac:dyDescent="0.25">
      <c r="A276" s="77" t="s">
        <v>128</v>
      </c>
      <c r="B276" s="17" t="s">
        <v>127</v>
      </c>
      <c r="C276" s="16"/>
      <c r="D276" s="6"/>
      <c r="E276" s="6">
        <v>129.13999999999999</v>
      </c>
      <c r="F276" s="5">
        <v>435.19</v>
      </c>
      <c r="G276" s="3">
        <f t="shared" si="43"/>
        <v>258.27999999999997</v>
      </c>
      <c r="I276" s="4">
        <f t="shared" si="44"/>
        <v>142.054</v>
      </c>
      <c r="J276" s="3">
        <f t="shared" si="45"/>
        <v>156.25940000000003</v>
      </c>
      <c r="K276" s="3">
        <v>383</v>
      </c>
    </row>
    <row r="277" spans="1:11" ht="19.5" customHeight="1" x14ac:dyDescent="0.25">
      <c r="A277" s="77" t="s">
        <v>126</v>
      </c>
      <c r="B277" s="17" t="s">
        <v>125</v>
      </c>
      <c r="C277" s="16"/>
      <c r="D277" s="6"/>
      <c r="E277" s="6">
        <v>290.64</v>
      </c>
      <c r="F277" s="5" t="s">
        <v>124</v>
      </c>
      <c r="G277" s="3">
        <f t="shared" si="43"/>
        <v>581.28</v>
      </c>
      <c r="I277" s="4">
        <f t="shared" si="44"/>
        <v>319.70400000000001</v>
      </c>
      <c r="J277" s="3">
        <f t="shared" si="45"/>
        <v>351.67440000000005</v>
      </c>
      <c r="K277" s="3">
        <v>523</v>
      </c>
    </row>
    <row r="278" spans="1:11" ht="19.5" customHeight="1" x14ac:dyDescent="0.25">
      <c r="A278" s="77" t="s">
        <v>123</v>
      </c>
      <c r="B278" s="17" t="s">
        <v>122</v>
      </c>
      <c r="C278" s="16"/>
      <c r="D278" s="6"/>
      <c r="E278" s="6"/>
      <c r="F278" s="5"/>
      <c r="G278" s="3"/>
      <c r="H278" s="19"/>
      <c r="I278" s="3"/>
      <c r="J278" s="3">
        <v>426.24</v>
      </c>
      <c r="K278" s="3">
        <v>786</v>
      </c>
    </row>
    <row r="279" spans="1:11" ht="19.5" customHeight="1" x14ac:dyDescent="0.2">
      <c r="A279" s="181" t="s">
        <v>362</v>
      </c>
      <c r="B279" s="181"/>
      <c r="C279" s="181"/>
      <c r="D279" s="181"/>
      <c r="E279" s="181"/>
      <c r="F279" s="181"/>
      <c r="G279" s="181"/>
      <c r="H279" s="181"/>
      <c r="I279" s="181"/>
      <c r="J279" s="181"/>
      <c r="K279" s="181"/>
    </row>
    <row r="280" spans="1:11" ht="19.5" customHeight="1" x14ac:dyDescent="0.25">
      <c r="A280" s="108">
        <v>1</v>
      </c>
      <c r="B280" s="150" t="s">
        <v>361</v>
      </c>
      <c r="C280" s="108">
        <v>102.04</v>
      </c>
      <c r="D280" s="154">
        <f>C280*0.12</f>
        <v>12.2448</v>
      </c>
      <c r="E280" s="154">
        <f>C280+D280</f>
        <v>114.2848</v>
      </c>
      <c r="F280" s="96">
        <v>158.16999999999999</v>
      </c>
      <c r="G280" s="134">
        <f t="shared" ref="G280:G316" si="46">E280*2</f>
        <v>228.56960000000001</v>
      </c>
      <c r="H280" s="135"/>
      <c r="I280" s="134">
        <f>E280*1.1</f>
        <v>125.71328000000001</v>
      </c>
      <c r="J280" s="134">
        <f>I280*1.1</f>
        <v>138.28460800000002</v>
      </c>
      <c r="K280" s="134">
        <v>145</v>
      </c>
    </row>
    <row r="281" spans="1:11" ht="19.5" customHeight="1" x14ac:dyDescent="0.25">
      <c r="A281" s="98">
        <v>2</v>
      </c>
      <c r="B281" s="150" t="s">
        <v>360</v>
      </c>
      <c r="C281" s="108"/>
      <c r="D281" s="154"/>
      <c r="E281" s="153" t="e">
        <f>"#ССЫЛ!#ССЫЛ!"+"#ССЫЛ!#ССЫЛ!"</f>
        <v>#VALUE!</v>
      </c>
      <c r="F281" s="96"/>
      <c r="G281" s="134" t="e">
        <f t="shared" si="46"/>
        <v>#VALUE!</v>
      </c>
      <c r="H281" s="135"/>
      <c r="I281" s="135" t="e">
        <f>E281*1.1</f>
        <v>#VALUE!</v>
      </c>
      <c r="J281" s="134">
        <v>247.32</v>
      </c>
      <c r="K281" s="134">
        <v>298</v>
      </c>
    </row>
    <row r="282" spans="1:11" ht="19.5" customHeight="1" x14ac:dyDescent="0.25">
      <c r="A282" s="108">
        <v>3</v>
      </c>
      <c r="B282" s="99" t="s">
        <v>359</v>
      </c>
      <c r="C282" s="98">
        <v>70.61</v>
      </c>
      <c r="D282" s="97">
        <f t="shared" ref="D282:D316" si="47">C282*0.12</f>
        <v>8.4732000000000003</v>
      </c>
      <c r="E282" s="97">
        <f t="shared" ref="E282:E316" si="48">C282+D282</f>
        <v>79.083200000000005</v>
      </c>
      <c r="F282" s="96">
        <v>86.62</v>
      </c>
      <c r="G282" s="134">
        <f t="shared" si="46"/>
        <v>158.16640000000001</v>
      </c>
      <c r="H282" s="135"/>
      <c r="I282" s="135">
        <v>47.64</v>
      </c>
      <c r="J282" s="134">
        <f t="shared" ref="J282:J287" si="49">I282*1.1</f>
        <v>52.404000000000003</v>
      </c>
      <c r="K282" s="134">
        <v>78</v>
      </c>
    </row>
    <row r="283" spans="1:11" ht="19.5" customHeight="1" x14ac:dyDescent="0.25">
      <c r="A283" s="108">
        <v>4</v>
      </c>
      <c r="B283" s="99" t="s">
        <v>358</v>
      </c>
      <c r="C283" s="98">
        <v>24.79</v>
      </c>
      <c r="D283" s="97">
        <f t="shared" si="47"/>
        <v>2.9747999999999997</v>
      </c>
      <c r="E283" s="97">
        <f t="shared" si="48"/>
        <v>27.764799999999997</v>
      </c>
      <c r="F283" s="96">
        <v>55.53</v>
      </c>
      <c r="G283" s="134">
        <f t="shared" si="46"/>
        <v>55.529599999999995</v>
      </c>
      <c r="H283" s="135"/>
      <c r="I283" s="134">
        <f t="shared" ref="I283:I316" si="50">E283*1.1</f>
        <v>30.54128</v>
      </c>
      <c r="J283" s="134">
        <f t="shared" si="49"/>
        <v>33.595408000000006</v>
      </c>
      <c r="K283" s="134">
        <v>140</v>
      </c>
    </row>
    <row r="284" spans="1:11" ht="19.5" customHeight="1" x14ac:dyDescent="0.25">
      <c r="A284" s="108">
        <v>5</v>
      </c>
      <c r="B284" s="99" t="s">
        <v>357</v>
      </c>
      <c r="C284" s="98">
        <v>41.87</v>
      </c>
      <c r="D284" s="97">
        <f t="shared" si="47"/>
        <v>5.0243999999999991</v>
      </c>
      <c r="E284" s="97">
        <f t="shared" si="48"/>
        <v>46.894399999999997</v>
      </c>
      <c r="F284" s="96">
        <v>93.79</v>
      </c>
      <c r="G284" s="134">
        <f t="shared" si="46"/>
        <v>93.788799999999995</v>
      </c>
      <c r="H284" s="135"/>
      <c r="I284" s="134">
        <f t="shared" si="50"/>
        <v>51.583840000000002</v>
      </c>
      <c r="J284" s="134">
        <f t="shared" si="49"/>
        <v>56.742224000000007</v>
      </c>
      <c r="K284" s="134">
        <v>175</v>
      </c>
    </row>
    <row r="285" spans="1:11" ht="19.5" customHeight="1" x14ac:dyDescent="0.25">
      <c r="A285" s="108">
        <v>6</v>
      </c>
      <c r="B285" s="150" t="s">
        <v>356</v>
      </c>
      <c r="C285" s="98">
        <v>33.630000000000003</v>
      </c>
      <c r="D285" s="97">
        <f t="shared" si="47"/>
        <v>4.0356000000000005</v>
      </c>
      <c r="E285" s="97">
        <f t="shared" si="48"/>
        <v>37.665600000000005</v>
      </c>
      <c r="F285" s="96">
        <v>75.34</v>
      </c>
      <c r="G285" s="134">
        <f t="shared" si="46"/>
        <v>75.33120000000001</v>
      </c>
      <c r="H285" s="135"/>
      <c r="I285" s="134">
        <f t="shared" si="50"/>
        <v>41.43216000000001</v>
      </c>
      <c r="J285" s="134">
        <f t="shared" si="49"/>
        <v>45.575376000000013</v>
      </c>
      <c r="K285" s="134">
        <v>118</v>
      </c>
    </row>
    <row r="286" spans="1:11" ht="19.5" customHeight="1" x14ac:dyDescent="0.25">
      <c r="A286" s="98">
        <v>7</v>
      </c>
      <c r="B286" s="150" t="s">
        <v>355</v>
      </c>
      <c r="C286" s="98">
        <v>25.85</v>
      </c>
      <c r="D286" s="97">
        <f t="shared" si="47"/>
        <v>3.1019999999999999</v>
      </c>
      <c r="E286" s="97">
        <f t="shared" si="48"/>
        <v>28.952000000000002</v>
      </c>
      <c r="F286" s="96">
        <v>57.91</v>
      </c>
      <c r="G286" s="134">
        <f t="shared" si="46"/>
        <v>57.904000000000003</v>
      </c>
      <c r="H286" s="135"/>
      <c r="I286" s="134">
        <f t="shared" si="50"/>
        <v>31.847200000000004</v>
      </c>
      <c r="J286" s="134">
        <f t="shared" si="49"/>
        <v>35.031920000000007</v>
      </c>
      <c r="K286" s="134">
        <v>67</v>
      </c>
    </row>
    <row r="287" spans="1:11" ht="30.6" customHeight="1" x14ac:dyDescent="0.25">
      <c r="A287" s="98">
        <v>8</v>
      </c>
      <c r="B287" s="145" t="s">
        <v>354</v>
      </c>
      <c r="C287" s="98">
        <v>27.07</v>
      </c>
      <c r="D287" s="97">
        <f t="shared" si="47"/>
        <v>3.2483999999999997</v>
      </c>
      <c r="E287" s="97">
        <f t="shared" si="48"/>
        <v>30.3184</v>
      </c>
      <c r="F287" s="96">
        <v>60.64</v>
      </c>
      <c r="G287" s="134">
        <f t="shared" si="46"/>
        <v>60.636800000000001</v>
      </c>
      <c r="H287" s="135"/>
      <c r="I287" s="134">
        <f t="shared" si="50"/>
        <v>33.350240000000007</v>
      </c>
      <c r="J287" s="134">
        <f t="shared" si="49"/>
        <v>36.685264000000011</v>
      </c>
      <c r="K287" s="134">
        <v>67</v>
      </c>
    </row>
    <row r="288" spans="1:11" ht="19.5" customHeight="1" x14ac:dyDescent="0.25">
      <c r="A288" s="108">
        <v>9</v>
      </c>
      <c r="B288" s="150" t="s">
        <v>353</v>
      </c>
      <c r="C288" s="98">
        <v>31.81</v>
      </c>
      <c r="D288" s="97">
        <f t="shared" si="47"/>
        <v>3.8171999999999997</v>
      </c>
      <c r="E288" s="97">
        <f t="shared" si="48"/>
        <v>35.627200000000002</v>
      </c>
      <c r="F288" s="96">
        <v>71.260000000000005</v>
      </c>
      <c r="G288" s="134">
        <f t="shared" si="46"/>
        <v>71.254400000000004</v>
      </c>
      <c r="H288" s="135"/>
      <c r="I288" s="134">
        <f t="shared" si="50"/>
        <v>39.189920000000008</v>
      </c>
      <c r="J288" s="134">
        <v>49.64</v>
      </c>
      <c r="K288" s="134">
        <v>100</v>
      </c>
    </row>
    <row r="289" spans="1:11" ht="19.5" customHeight="1" x14ac:dyDescent="0.25">
      <c r="A289" s="108">
        <v>10</v>
      </c>
      <c r="B289" s="150" t="s">
        <v>352</v>
      </c>
      <c r="C289" s="98">
        <v>25.91</v>
      </c>
      <c r="D289" s="97">
        <f t="shared" si="47"/>
        <v>3.1092</v>
      </c>
      <c r="E289" s="97">
        <f t="shared" si="48"/>
        <v>29.019200000000001</v>
      </c>
      <c r="F289" s="96">
        <v>57.71</v>
      </c>
      <c r="G289" s="134">
        <f t="shared" si="46"/>
        <v>58.038400000000003</v>
      </c>
      <c r="H289" s="135"/>
      <c r="I289" s="134">
        <f t="shared" si="50"/>
        <v>31.921120000000005</v>
      </c>
      <c r="J289" s="134">
        <v>46.65</v>
      </c>
      <c r="K289" s="134">
        <v>151</v>
      </c>
    </row>
    <row r="290" spans="1:11" ht="19.5" customHeight="1" x14ac:dyDescent="0.25">
      <c r="A290" s="108">
        <v>11</v>
      </c>
      <c r="B290" s="150" t="s">
        <v>351</v>
      </c>
      <c r="C290" s="98">
        <v>17.02</v>
      </c>
      <c r="D290" s="97">
        <f t="shared" si="47"/>
        <v>2.0423999999999998</v>
      </c>
      <c r="E290" s="97">
        <f t="shared" si="48"/>
        <v>19.0624</v>
      </c>
      <c r="F290" s="96">
        <v>38.130000000000003</v>
      </c>
      <c r="G290" s="134">
        <f t="shared" si="46"/>
        <v>38.1248</v>
      </c>
      <c r="H290" s="135"/>
      <c r="I290" s="134">
        <f t="shared" si="50"/>
        <v>20.968640000000001</v>
      </c>
      <c r="J290" s="134">
        <f>I290*1.1</f>
        <v>23.065504000000004</v>
      </c>
      <c r="K290" s="134">
        <v>39</v>
      </c>
    </row>
    <row r="291" spans="1:11" ht="19.5" customHeight="1" x14ac:dyDescent="0.25">
      <c r="A291" s="108">
        <v>12</v>
      </c>
      <c r="B291" s="150" t="s">
        <v>350</v>
      </c>
      <c r="C291" s="98">
        <v>11.09</v>
      </c>
      <c r="D291" s="97">
        <f t="shared" si="47"/>
        <v>1.3308</v>
      </c>
      <c r="E291" s="97">
        <f t="shared" si="48"/>
        <v>12.4208</v>
      </c>
      <c r="F291" s="96">
        <v>24.85</v>
      </c>
      <c r="G291" s="134">
        <f t="shared" si="46"/>
        <v>24.8416</v>
      </c>
      <c r="H291" s="135"/>
      <c r="I291" s="134">
        <f t="shared" si="50"/>
        <v>13.662880000000001</v>
      </c>
      <c r="J291" s="134">
        <f>I291*1.1</f>
        <v>15.029168000000002</v>
      </c>
      <c r="K291" s="134">
        <v>39</v>
      </c>
    </row>
    <row r="292" spans="1:11" ht="19.5" customHeight="1" x14ac:dyDescent="0.25">
      <c r="A292" s="108">
        <v>13</v>
      </c>
      <c r="B292" s="150" t="s">
        <v>349</v>
      </c>
      <c r="C292" s="98">
        <v>37.67</v>
      </c>
      <c r="D292" s="97">
        <f t="shared" si="47"/>
        <v>4.5204000000000004</v>
      </c>
      <c r="E292" s="97">
        <f t="shared" si="48"/>
        <v>42.190400000000004</v>
      </c>
      <c r="F292" s="96">
        <v>84.38</v>
      </c>
      <c r="G292" s="134">
        <f t="shared" si="46"/>
        <v>84.380800000000008</v>
      </c>
      <c r="H292" s="135"/>
      <c r="I292" s="134">
        <f t="shared" si="50"/>
        <v>46.409440000000011</v>
      </c>
      <c r="J292" s="134">
        <f>I292*1.1</f>
        <v>51.050384000000015</v>
      </c>
      <c r="K292" s="134">
        <v>127</v>
      </c>
    </row>
    <row r="293" spans="1:11" ht="19.5" customHeight="1" x14ac:dyDescent="0.25">
      <c r="A293" s="108">
        <v>14</v>
      </c>
      <c r="B293" s="150" t="s">
        <v>348</v>
      </c>
      <c r="C293" s="98">
        <v>90.54</v>
      </c>
      <c r="D293" s="97">
        <f t="shared" si="47"/>
        <v>10.864800000000001</v>
      </c>
      <c r="E293" s="97">
        <f t="shared" si="48"/>
        <v>101.40480000000001</v>
      </c>
      <c r="F293" s="96">
        <v>202.81</v>
      </c>
      <c r="G293" s="134">
        <f t="shared" si="46"/>
        <v>202.80960000000002</v>
      </c>
      <c r="H293" s="135"/>
      <c r="I293" s="134">
        <f t="shared" si="50"/>
        <v>111.54528000000002</v>
      </c>
      <c r="J293" s="134">
        <f>I293*1.1</f>
        <v>122.69980800000003</v>
      </c>
      <c r="K293" s="134">
        <v>121</v>
      </c>
    </row>
    <row r="294" spans="1:11" ht="19.5" customHeight="1" x14ac:dyDescent="0.25">
      <c r="A294" s="108">
        <v>15</v>
      </c>
      <c r="B294" s="99" t="s">
        <v>347</v>
      </c>
      <c r="C294" s="98">
        <v>39.65</v>
      </c>
      <c r="D294" s="97">
        <f t="shared" si="47"/>
        <v>4.758</v>
      </c>
      <c r="E294" s="97">
        <f t="shared" si="48"/>
        <v>44.408000000000001</v>
      </c>
      <c r="F294" s="96">
        <v>88.82</v>
      </c>
      <c r="G294" s="134">
        <f t="shared" si="46"/>
        <v>88.816000000000003</v>
      </c>
      <c r="H294" s="135"/>
      <c r="I294" s="134">
        <f t="shared" si="50"/>
        <v>48.848800000000004</v>
      </c>
      <c r="J294" s="134">
        <v>74.87</v>
      </c>
      <c r="K294" s="134">
        <v>161</v>
      </c>
    </row>
    <row r="295" spans="1:11" ht="19.5" customHeight="1" x14ac:dyDescent="0.25">
      <c r="A295" s="108">
        <v>16</v>
      </c>
      <c r="B295" s="150" t="s">
        <v>346</v>
      </c>
      <c r="C295" s="98">
        <v>34.39</v>
      </c>
      <c r="D295" s="97">
        <f t="shared" si="47"/>
        <v>4.1268000000000002</v>
      </c>
      <c r="E295" s="97">
        <f t="shared" si="48"/>
        <v>38.516800000000003</v>
      </c>
      <c r="F295" s="96">
        <v>77.040000000000006</v>
      </c>
      <c r="G295" s="134">
        <f t="shared" si="46"/>
        <v>77.033600000000007</v>
      </c>
      <c r="H295" s="135"/>
      <c r="I295" s="134">
        <f t="shared" si="50"/>
        <v>42.368480000000005</v>
      </c>
      <c r="J295" s="134">
        <v>60.12</v>
      </c>
      <c r="K295" s="134">
        <v>114</v>
      </c>
    </row>
    <row r="296" spans="1:11" ht="19.5" customHeight="1" x14ac:dyDescent="0.25">
      <c r="A296" s="108">
        <v>17</v>
      </c>
      <c r="B296" s="150" t="s">
        <v>345</v>
      </c>
      <c r="C296" s="98">
        <v>28.55</v>
      </c>
      <c r="D296" s="97">
        <f t="shared" si="47"/>
        <v>3.4260000000000002</v>
      </c>
      <c r="E296" s="97">
        <f t="shared" si="48"/>
        <v>31.975999999999999</v>
      </c>
      <c r="F296" s="96">
        <v>63.96</v>
      </c>
      <c r="G296" s="134">
        <f t="shared" si="46"/>
        <v>63.951999999999998</v>
      </c>
      <c r="H296" s="135"/>
      <c r="I296" s="134">
        <f t="shared" si="50"/>
        <v>35.1736</v>
      </c>
      <c r="J296" s="134">
        <v>55.84</v>
      </c>
      <c r="K296" s="134">
        <v>128</v>
      </c>
    </row>
    <row r="297" spans="1:11" ht="19.5" customHeight="1" x14ac:dyDescent="0.25">
      <c r="A297" s="108">
        <v>18</v>
      </c>
      <c r="B297" s="150" t="s">
        <v>344</v>
      </c>
      <c r="C297" s="98">
        <v>41.32</v>
      </c>
      <c r="D297" s="97">
        <f t="shared" si="47"/>
        <v>4.9584000000000001</v>
      </c>
      <c r="E297" s="97">
        <f t="shared" si="48"/>
        <v>46.278399999999998</v>
      </c>
      <c r="F297" s="96">
        <v>92.56</v>
      </c>
      <c r="G297" s="134">
        <f t="shared" si="46"/>
        <v>92.556799999999996</v>
      </c>
      <c r="H297" s="135"/>
      <c r="I297" s="134">
        <f t="shared" si="50"/>
        <v>50.906240000000004</v>
      </c>
      <c r="J297" s="134">
        <f t="shared" ref="J297:J316" si="51">I297*1.1</f>
        <v>55.996864000000009</v>
      </c>
      <c r="K297" s="134">
        <v>124</v>
      </c>
    </row>
    <row r="298" spans="1:11" ht="19.5" customHeight="1" x14ac:dyDescent="0.25">
      <c r="A298" s="98">
        <v>19</v>
      </c>
      <c r="B298" s="150" t="s">
        <v>343</v>
      </c>
      <c r="C298" s="98">
        <v>27.23</v>
      </c>
      <c r="D298" s="97">
        <f t="shared" si="47"/>
        <v>3.2675999999999998</v>
      </c>
      <c r="E298" s="97">
        <f t="shared" si="48"/>
        <v>30.497599999999998</v>
      </c>
      <c r="F298" s="96">
        <v>61</v>
      </c>
      <c r="G298" s="134">
        <f t="shared" si="46"/>
        <v>60.995199999999997</v>
      </c>
      <c r="H298" s="135"/>
      <c r="I298" s="134">
        <f t="shared" si="50"/>
        <v>33.547359999999998</v>
      </c>
      <c r="J298" s="134">
        <f t="shared" si="51"/>
        <v>36.902096</v>
      </c>
      <c r="K298" s="134">
        <v>124</v>
      </c>
    </row>
    <row r="299" spans="1:11" ht="18.600000000000001" customHeight="1" x14ac:dyDescent="0.25">
      <c r="A299" s="108">
        <v>20</v>
      </c>
      <c r="B299" s="152" t="s">
        <v>342</v>
      </c>
      <c r="C299" s="98">
        <v>150.26</v>
      </c>
      <c r="D299" s="97">
        <f t="shared" si="47"/>
        <v>18.031199999999998</v>
      </c>
      <c r="E299" s="97">
        <f t="shared" si="48"/>
        <v>168.2912</v>
      </c>
      <c r="F299" s="96">
        <v>336.59</v>
      </c>
      <c r="G299" s="134">
        <f t="shared" si="46"/>
        <v>336.58240000000001</v>
      </c>
      <c r="H299" s="135"/>
      <c r="I299" s="134">
        <f t="shared" si="50"/>
        <v>185.12032000000002</v>
      </c>
      <c r="J299" s="134">
        <f t="shared" si="51"/>
        <v>203.63235200000003</v>
      </c>
      <c r="K299" s="134">
        <v>392</v>
      </c>
    </row>
    <row r="300" spans="1:11" ht="19.5" customHeight="1" x14ac:dyDescent="0.25">
      <c r="A300" s="108">
        <v>21</v>
      </c>
      <c r="B300" s="150" t="s">
        <v>341</v>
      </c>
      <c r="C300" s="98">
        <v>46.16</v>
      </c>
      <c r="D300" s="97">
        <f t="shared" si="47"/>
        <v>5.5391999999999992</v>
      </c>
      <c r="E300" s="97">
        <f t="shared" si="48"/>
        <v>51.699199999999998</v>
      </c>
      <c r="F300" s="96">
        <v>103.4</v>
      </c>
      <c r="G300" s="134">
        <f t="shared" si="46"/>
        <v>103.3984</v>
      </c>
      <c r="H300" s="135"/>
      <c r="I300" s="134">
        <f t="shared" si="50"/>
        <v>56.869120000000002</v>
      </c>
      <c r="J300" s="134">
        <f t="shared" si="51"/>
        <v>62.556032000000009</v>
      </c>
      <c r="K300" s="134">
        <v>104</v>
      </c>
    </row>
    <row r="301" spans="1:11" ht="19.5" customHeight="1" x14ac:dyDescent="0.25">
      <c r="A301" s="108">
        <v>22</v>
      </c>
      <c r="B301" s="150" t="s">
        <v>340</v>
      </c>
      <c r="C301" s="98">
        <v>42.03</v>
      </c>
      <c r="D301" s="97">
        <f t="shared" si="47"/>
        <v>5.0435999999999996</v>
      </c>
      <c r="E301" s="97">
        <f t="shared" si="48"/>
        <v>47.073599999999999</v>
      </c>
      <c r="F301" s="96">
        <v>94.15</v>
      </c>
      <c r="G301" s="134">
        <f t="shared" si="46"/>
        <v>94.147199999999998</v>
      </c>
      <c r="H301" s="135"/>
      <c r="I301" s="134">
        <f t="shared" si="50"/>
        <v>51.78096</v>
      </c>
      <c r="J301" s="134">
        <f t="shared" si="51"/>
        <v>56.959056000000004</v>
      </c>
      <c r="K301" s="134">
        <v>94</v>
      </c>
    </row>
    <row r="302" spans="1:11" ht="19.5" customHeight="1" x14ac:dyDescent="0.25">
      <c r="A302" s="108">
        <v>23</v>
      </c>
      <c r="B302" s="150" t="s">
        <v>339</v>
      </c>
      <c r="C302" s="98">
        <v>41.96</v>
      </c>
      <c r="D302" s="97">
        <f t="shared" si="47"/>
        <v>5.0351999999999997</v>
      </c>
      <c r="E302" s="97">
        <f t="shared" si="48"/>
        <v>46.995199999999997</v>
      </c>
      <c r="F302" s="96">
        <v>93.99</v>
      </c>
      <c r="G302" s="134">
        <f t="shared" si="46"/>
        <v>93.990399999999994</v>
      </c>
      <c r="H302" s="135"/>
      <c r="I302" s="134">
        <f t="shared" si="50"/>
        <v>51.694720000000004</v>
      </c>
      <c r="J302" s="134">
        <f t="shared" si="51"/>
        <v>56.86419200000001</v>
      </c>
      <c r="K302" s="134">
        <v>97</v>
      </c>
    </row>
    <row r="303" spans="1:11" ht="19.5" customHeight="1" x14ac:dyDescent="0.25">
      <c r="A303" s="108">
        <v>24</v>
      </c>
      <c r="B303" s="150" t="s">
        <v>338</v>
      </c>
      <c r="C303" s="98">
        <v>27.3</v>
      </c>
      <c r="D303" s="97">
        <f t="shared" si="47"/>
        <v>3.2759999999999998</v>
      </c>
      <c r="E303" s="97">
        <f t="shared" si="48"/>
        <v>30.576000000000001</v>
      </c>
      <c r="F303" s="96">
        <v>61.16</v>
      </c>
      <c r="G303" s="134">
        <f t="shared" si="46"/>
        <v>61.152000000000001</v>
      </c>
      <c r="H303" s="135"/>
      <c r="I303" s="134">
        <f t="shared" si="50"/>
        <v>33.633600000000001</v>
      </c>
      <c r="J303" s="134">
        <f t="shared" si="51"/>
        <v>36.996960000000001</v>
      </c>
      <c r="K303" s="134">
        <v>96</v>
      </c>
    </row>
    <row r="304" spans="1:11" ht="19.5" customHeight="1" x14ac:dyDescent="0.25">
      <c r="A304" s="108">
        <v>25</v>
      </c>
      <c r="B304" s="150" t="s">
        <v>337</v>
      </c>
      <c r="C304" s="98">
        <v>23.37</v>
      </c>
      <c r="D304" s="97">
        <f t="shared" si="47"/>
        <v>2.8044000000000002</v>
      </c>
      <c r="E304" s="97">
        <f t="shared" si="48"/>
        <v>26.174400000000002</v>
      </c>
      <c r="F304" s="96">
        <v>52.35</v>
      </c>
      <c r="G304" s="134">
        <f t="shared" si="46"/>
        <v>52.348800000000004</v>
      </c>
      <c r="H304" s="135"/>
      <c r="I304" s="134">
        <f t="shared" si="50"/>
        <v>28.791840000000004</v>
      </c>
      <c r="J304" s="134">
        <f t="shared" si="51"/>
        <v>31.671024000000006</v>
      </c>
      <c r="K304" s="134">
        <v>136</v>
      </c>
    </row>
    <row r="305" spans="1:11" ht="19.5" customHeight="1" x14ac:dyDescent="0.25">
      <c r="A305" s="108">
        <v>26</v>
      </c>
      <c r="B305" s="150" t="s">
        <v>336</v>
      </c>
      <c r="C305" s="98">
        <v>26.07</v>
      </c>
      <c r="D305" s="97">
        <f t="shared" si="47"/>
        <v>3.1284000000000001</v>
      </c>
      <c r="E305" s="97">
        <f t="shared" si="48"/>
        <v>29.198399999999999</v>
      </c>
      <c r="F305" s="96">
        <v>58.4</v>
      </c>
      <c r="G305" s="134">
        <f t="shared" si="46"/>
        <v>58.396799999999999</v>
      </c>
      <c r="H305" s="135"/>
      <c r="I305" s="134">
        <f t="shared" si="50"/>
        <v>32.11824</v>
      </c>
      <c r="J305" s="134">
        <f t="shared" si="51"/>
        <v>35.330064</v>
      </c>
      <c r="K305" s="134">
        <v>73</v>
      </c>
    </row>
    <row r="306" spans="1:11" ht="19.5" customHeight="1" x14ac:dyDescent="0.25">
      <c r="A306" s="108">
        <v>27</v>
      </c>
      <c r="B306" s="150" t="s">
        <v>335</v>
      </c>
      <c r="C306" s="98">
        <v>37.619999999999997</v>
      </c>
      <c r="D306" s="97">
        <f t="shared" si="47"/>
        <v>4.5143999999999993</v>
      </c>
      <c r="E306" s="97">
        <f t="shared" si="48"/>
        <v>42.134399999999999</v>
      </c>
      <c r="F306" s="96">
        <v>84.27</v>
      </c>
      <c r="G306" s="134">
        <f t="shared" si="46"/>
        <v>84.268799999999999</v>
      </c>
      <c r="H306" s="135"/>
      <c r="I306" s="134">
        <f t="shared" si="50"/>
        <v>46.347840000000005</v>
      </c>
      <c r="J306" s="134">
        <f t="shared" si="51"/>
        <v>50.982624000000008</v>
      </c>
      <c r="K306" s="134">
        <v>78</v>
      </c>
    </row>
    <row r="307" spans="1:11" ht="19.5" customHeight="1" x14ac:dyDescent="0.25">
      <c r="A307" s="108">
        <v>28</v>
      </c>
      <c r="B307" s="150" t="s">
        <v>334</v>
      </c>
      <c r="C307" s="98">
        <v>36.44</v>
      </c>
      <c r="D307" s="97">
        <f t="shared" si="47"/>
        <v>4.3727999999999998</v>
      </c>
      <c r="E307" s="97">
        <f t="shared" si="48"/>
        <v>40.812799999999996</v>
      </c>
      <c r="F307" s="96">
        <v>81.63</v>
      </c>
      <c r="G307" s="134">
        <f t="shared" si="46"/>
        <v>81.625599999999991</v>
      </c>
      <c r="H307" s="135"/>
      <c r="I307" s="134">
        <f t="shared" si="50"/>
        <v>44.894080000000002</v>
      </c>
      <c r="J307" s="134">
        <f t="shared" si="51"/>
        <v>49.383488000000007</v>
      </c>
      <c r="K307" s="134">
        <v>88</v>
      </c>
    </row>
    <row r="308" spans="1:11" ht="19.5" customHeight="1" x14ac:dyDescent="0.25">
      <c r="A308" s="108">
        <v>29</v>
      </c>
      <c r="B308" s="150" t="s">
        <v>333</v>
      </c>
      <c r="C308" s="98">
        <v>32.74</v>
      </c>
      <c r="D308" s="97">
        <f t="shared" si="47"/>
        <v>3.9288000000000003</v>
      </c>
      <c r="E308" s="97">
        <f t="shared" si="48"/>
        <v>36.668800000000005</v>
      </c>
      <c r="F308" s="96">
        <v>73.34</v>
      </c>
      <c r="G308" s="134">
        <f t="shared" si="46"/>
        <v>73.337600000000009</v>
      </c>
      <c r="H308" s="135"/>
      <c r="I308" s="134">
        <f t="shared" si="50"/>
        <v>40.335680000000011</v>
      </c>
      <c r="J308" s="134">
        <f t="shared" si="51"/>
        <v>44.369248000000013</v>
      </c>
      <c r="K308" s="134">
        <v>87</v>
      </c>
    </row>
    <row r="309" spans="1:11" ht="19.5" customHeight="1" x14ac:dyDescent="0.25">
      <c r="A309" s="98">
        <v>30</v>
      </c>
      <c r="B309" s="145" t="s">
        <v>332</v>
      </c>
      <c r="C309" s="98">
        <v>34.450000000000003</v>
      </c>
      <c r="D309" s="97">
        <f t="shared" si="47"/>
        <v>4.1340000000000003</v>
      </c>
      <c r="E309" s="97">
        <f t="shared" si="48"/>
        <v>38.584000000000003</v>
      </c>
      <c r="F309" s="96">
        <v>77.17</v>
      </c>
      <c r="G309" s="134">
        <f t="shared" si="46"/>
        <v>77.168000000000006</v>
      </c>
      <c r="H309" s="135"/>
      <c r="I309" s="134">
        <f t="shared" si="50"/>
        <v>42.442400000000006</v>
      </c>
      <c r="J309" s="134">
        <f t="shared" si="51"/>
        <v>46.686640000000011</v>
      </c>
      <c r="K309" s="134">
        <v>86</v>
      </c>
    </row>
    <row r="310" spans="1:11" ht="19.5" customHeight="1" x14ac:dyDescent="0.25">
      <c r="A310" s="108">
        <v>31</v>
      </c>
      <c r="B310" s="150" t="s">
        <v>331</v>
      </c>
      <c r="C310" s="98">
        <v>46.59</v>
      </c>
      <c r="D310" s="97">
        <f t="shared" si="47"/>
        <v>5.5907999999999998</v>
      </c>
      <c r="E310" s="97">
        <f t="shared" si="48"/>
        <v>52.180800000000005</v>
      </c>
      <c r="F310" s="96">
        <v>104.35</v>
      </c>
      <c r="G310" s="134">
        <f t="shared" si="46"/>
        <v>104.36160000000001</v>
      </c>
      <c r="H310" s="135"/>
      <c r="I310" s="134">
        <f t="shared" si="50"/>
        <v>57.398880000000013</v>
      </c>
      <c r="J310" s="134">
        <f t="shared" si="51"/>
        <v>63.13876800000002</v>
      </c>
      <c r="K310" s="134">
        <v>102</v>
      </c>
    </row>
    <row r="311" spans="1:11" ht="19.5" customHeight="1" x14ac:dyDescent="0.25">
      <c r="A311" s="108">
        <v>32</v>
      </c>
      <c r="B311" s="150" t="s">
        <v>330</v>
      </c>
      <c r="C311" s="98">
        <v>195.48</v>
      </c>
      <c r="D311" s="97">
        <f t="shared" si="47"/>
        <v>23.457599999999999</v>
      </c>
      <c r="E311" s="97">
        <f t="shared" si="48"/>
        <v>218.93759999999997</v>
      </c>
      <c r="F311" s="96">
        <v>437.88</v>
      </c>
      <c r="G311" s="134">
        <f t="shared" si="46"/>
        <v>437.87519999999995</v>
      </c>
      <c r="H311" s="135"/>
      <c r="I311" s="134">
        <f t="shared" si="50"/>
        <v>240.83135999999999</v>
      </c>
      <c r="J311" s="134">
        <f t="shared" si="51"/>
        <v>264.91449599999999</v>
      </c>
      <c r="K311" s="134">
        <v>345</v>
      </c>
    </row>
    <row r="312" spans="1:11" ht="19.5" customHeight="1" x14ac:dyDescent="0.25">
      <c r="A312" s="142">
        <v>33</v>
      </c>
      <c r="B312" s="151" t="s">
        <v>329</v>
      </c>
      <c r="C312" s="140">
        <v>34.64</v>
      </c>
      <c r="D312" s="139">
        <f t="shared" si="47"/>
        <v>4.1567999999999996</v>
      </c>
      <c r="E312" s="139">
        <f t="shared" si="48"/>
        <v>38.796799999999998</v>
      </c>
      <c r="F312" s="138">
        <v>77.599999999999994</v>
      </c>
      <c r="G312" s="147">
        <f t="shared" si="46"/>
        <v>77.593599999999995</v>
      </c>
      <c r="H312" s="148"/>
      <c r="I312" s="147">
        <f t="shared" si="50"/>
        <v>42.676479999999998</v>
      </c>
      <c r="J312" s="147">
        <f t="shared" si="51"/>
        <v>46.944127999999999</v>
      </c>
      <c r="K312" s="147">
        <v>124</v>
      </c>
    </row>
    <row r="313" spans="1:11" ht="19.5" customHeight="1" x14ac:dyDescent="0.25">
      <c r="A313" s="108">
        <v>34</v>
      </c>
      <c r="B313" s="150" t="s">
        <v>328</v>
      </c>
      <c r="C313" s="98">
        <v>36.159999999999997</v>
      </c>
      <c r="D313" s="97">
        <f t="shared" si="47"/>
        <v>4.3391999999999991</v>
      </c>
      <c r="E313" s="97">
        <f t="shared" si="48"/>
        <v>40.499199999999995</v>
      </c>
      <c r="F313" s="96">
        <v>81</v>
      </c>
      <c r="G313" s="134">
        <f t="shared" si="46"/>
        <v>80.99839999999999</v>
      </c>
      <c r="H313" s="135"/>
      <c r="I313" s="134">
        <f t="shared" si="50"/>
        <v>44.549119999999995</v>
      </c>
      <c r="J313" s="134">
        <f t="shared" si="51"/>
        <v>49.004031999999995</v>
      </c>
      <c r="K313" s="134">
        <v>79</v>
      </c>
    </row>
    <row r="314" spans="1:11" ht="19.5" customHeight="1" x14ac:dyDescent="0.25">
      <c r="A314" s="108">
        <v>35</v>
      </c>
      <c r="B314" s="150" t="s">
        <v>327</v>
      </c>
      <c r="C314" s="98">
        <v>31.92</v>
      </c>
      <c r="D314" s="97">
        <f t="shared" si="47"/>
        <v>3.8304</v>
      </c>
      <c r="E314" s="97">
        <f t="shared" si="48"/>
        <v>35.750399999999999</v>
      </c>
      <c r="F314" s="96">
        <v>71.5</v>
      </c>
      <c r="G314" s="134">
        <f t="shared" si="46"/>
        <v>71.500799999999998</v>
      </c>
      <c r="H314" s="135"/>
      <c r="I314" s="134">
        <f t="shared" si="50"/>
        <v>39.32544</v>
      </c>
      <c r="J314" s="134">
        <f t="shared" si="51"/>
        <v>43.257984</v>
      </c>
      <c r="K314" s="134">
        <v>79</v>
      </c>
    </row>
    <row r="315" spans="1:11" ht="19.5" customHeight="1" x14ac:dyDescent="0.25">
      <c r="A315" s="108">
        <v>36</v>
      </c>
      <c r="B315" s="150" t="s">
        <v>326</v>
      </c>
      <c r="C315" s="98">
        <v>33.5</v>
      </c>
      <c r="D315" s="97">
        <f t="shared" si="47"/>
        <v>4.0199999999999996</v>
      </c>
      <c r="E315" s="97">
        <f t="shared" si="48"/>
        <v>37.519999999999996</v>
      </c>
      <c r="F315" s="96">
        <v>75.040000000000006</v>
      </c>
      <c r="G315" s="134">
        <f t="shared" si="46"/>
        <v>75.039999999999992</v>
      </c>
      <c r="H315" s="135"/>
      <c r="I315" s="134">
        <f t="shared" si="50"/>
        <v>41.271999999999998</v>
      </c>
      <c r="J315" s="134">
        <f t="shared" si="51"/>
        <v>45.3992</v>
      </c>
      <c r="K315" s="134">
        <v>82</v>
      </c>
    </row>
    <row r="316" spans="1:11" ht="19.5" customHeight="1" x14ac:dyDescent="0.25">
      <c r="A316" s="98">
        <v>37</v>
      </c>
      <c r="B316" s="150" t="s">
        <v>325</v>
      </c>
      <c r="C316" s="98">
        <v>31.92</v>
      </c>
      <c r="D316" s="97">
        <f t="shared" si="47"/>
        <v>3.8304</v>
      </c>
      <c r="E316" s="97">
        <f t="shared" si="48"/>
        <v>35.750399999999999</v>
      </c>
      <c r="F316" s="96">
        <v>71.5</v>
      </c>
      <c r="G316" s="134">
        <f t="shared" si="46"/>
        <v>71.500799999999998</v>
      </c>
      <c r="H316" s="135"/>
      <c r="I316" s="134">
        <f t="shared" si="50"/>
        <v>39.32544</v>
      </c>
      <c r="J316" s="134">
        <f t="shared" si="51"/>
        <v>43.257984</v>
      </c>
      <c r="K316" s="134">
        <v>79</v>
      </c>
    </row>
    <row r="317" spans="1:11" ht="19.5" customHeight="1" x14ac:dyDescent="0.25">
      <c r="A317" s="142">
        <v>38</v>
      </c>
      <c r="B317" s="151" t="s">
        <v>324</v>
      </c>
      <c r="C317" s="140"/>
      <c r="D317" s="139"/>
      <c r="E317" s="139"/>
      <c r="F317" s="138"/>
      <c r="G317" s="147"/>
      <c r="H317" s="148"/>
      <c r="I317" s="147"/>
      <c r="J317" s="147"/>
      <c r="K317" s="147">
        <v>37</v>
      </c>
    </row>
    <row r="318" spans="1:11" ht="19.5" customHeight="1" x14ac:dyDescent="0.25">
      <c r="A318" s="98">
        <v>39</v>
      </c>
      <c r="B318" s="145" t="s">
        <v>323</v>
      </c>
      <c r="C318" s="98">
        <v>38.270000000000003</v>
      </c>
      <c r="D318" s="97">
        <f>C318*0.12</f>
        <v>4.5924000000000005</v>
      </c>
      <c r="E318" s="97">
        <f>C318+D318</f>
        <v>42.862400000000001</v>
      </c>
      <c r="F318" s="96">
        <v>85.73</v>
      </c>
      <c r="G318" s="134">
        <f>E318*2</f>
        <v>85.724800000000002</v>
      </c>
      <c r="H318" s="135"/>
      <c r="I318" s="134">
        <f>E318*1.1</f>
        <v>47.148640000000007</v>
      </c>
      <c r="J318" s="134">
        <f>I318*1.1</f>
        <v>51.863504000000013</v>
      </c>
      <c r="K318" s="134">
        <v>84</v>
      </c>
    </row>
    <row r="319" spans="1:11" ht="19.5" customHeight="1" x14ac:dyDescent="0.25">
      <c r="A319" s="108">
        <v>40</v>
      </c>
      <c r="B319" s="99" t="s">
        <v>322</v>
      </c>
      <c r="C319" s="98">
        <v>22.86</v>
      </c>
      <c r="D319" s="97">
        <f>C319*0.12</f>
        <v>2.7431999999999999</v>
      </c>
      <c r="E319" s="97">
        <f>C319+D319</f>
        <v>25.603200000000001</v>
      </c>
      <c r="F319" s="96">
        <v>51.21</v>
      </c>
      <c r="G319" s="134">
        <f>E319*2</f>
        <v>51.206400000000002</v>
      </c>
      <c r="H319" s="135"/>
      <c r="I319" s="134">
        <f>E319*1.1</f>
        <v>28.163520000000002</v>
      </c>
      <c r="J319" s="134">
        <f>I319*1.1</f>
        <v>30.979872000000004</v>
      </c>
      <c r="K319" s="134">
        <v>50</v>
      </c>
    </row>
    <row r="320" spans="1:11" ht="28.5" customHeight="1" x14ac:dyDescent="0.25">
      <c r="A320" s="108">
        <v>41</v>
      </c>
      <c r="B320" s="99" t="s">
        <v>321</v>
      </c>
      <c r="C320" s="98"/>
      <c r="D320" s="97"/>
      <c r="E320" s="97">
        <v>141.74</v>
      </c>
      <c r="F320" s="96"/>
      <c r="G320" s="134">
        <f>E320*2</f>
        <v>283.48</v>
      </c>
      <c r="H320" s="135"/>
      <c r="I320" s="134">
        <f>E320*1.1</f>
        <v>155.91400000000002</v>
      </c>
      <c r="J320" s="134">
        <f>I320*1.1</f>
        <v>171.50540000000004</v>
      </c>
      <c r="K320" s="134">
        <v>291</v>
      </c>
    </row>
    <row r="321" spans="1:11" ht="19.5" customHeight="1" x14ac:dyDescent="0.25">
      <c r="A321" s="108">
        <v>42</v>
      </c>
      <c r="B321" s="150" t="s">
        <v>320</v>
      </c>
      <c r="C321" s="98"/>
      <c r="D321" s="97"/>
      <c r="E321" s="97"/>
      <c r="F321" s="96"/>
      <c r="G321" s="134"/>
      <c r="H321" s="135"/>
      <c r="I321" s="134"/>
      <c r="J321" s="143">
        <v>20.74</v>
      </c>
      <c r="K321" s="134">
        <v>55</v>
      </c>
    </row>
    <row r="322" spans="1:11" ht="19.5" customHeight="1" x14ac:dyDescent="0.25">
      <c r="A322" s="108">
        <v>43</v>
      </c>
      <c r="B322" s="150" t="s">
        <v>319</v>
      </c>
      <c r="C322" s="98"/>
      <c r="D322" s="97"/>
      <c r="E322" s="97"/>
      <c r="F322" s="96"/>
      <c r="G322" s="134"/>
      <c r="H322" s="135"/>
      <c r="I322" s="134"/>
      <c r="J322" s="143">
        <v>46.36</v>
      </c>
      <c r="K322" s="134">
        <v>80</v>
      </c>
    </row>
    <row r="323" spans="1:11" ht="19.5" customHeight="1" x14ac:dyDescent="0.25">
      <c r="A323" s="108">
        <v>44</v>
      </c>
      <c r="B323" s="150" t="s">
        <v>318</v>
      </c>
      <c r="C323" s="98"/>
      <c r="D323" s="97"/>
      <c r="E323" s="97"/>
      <c r="F323" s="96"/>
      <c r="G323" s="134"/>
      <c r="H323" s="135"/>
      <c r="I323" s="134"/>
      <c r="J323" s="143">
        <v>70.489999999999995</v>
      </c>
      <c r="K323" s="134">
        <v>110</v>
      </c>
    </row>
    <row r="324" spans="1:11" ht="19.5" customHeight="1" x14ac:dyDescent="0.25">
      <c r="A324" s="108">
        <v>45</v>
      </c>
      <c r="B324" s="150" t="s">
        <v>317</v>
      </c>
      <c r="C324" s="98"/>
      <c r="D324" s="97"/>
      <c r="E324" s="97"/>
      <c r="F324" s="96"/>
      <c r="G324" s="134"/>
      <c r="H324" s="135"/>
      <c r="I324" s="134"/>
      <c r="J324" s="143">
        <v>40.81</v>
      </c>
      <c r="K324" s="134">
        <v>81</v>
      </c>
    </row>
    <row r="325" spans="1:11" ht="19.5" customHeight="1" x14ac:dyDescent="0.25">
      <c r="A325" s="108">
        <v>46</v>
      </c>
      <c r="B325" s="146" t="s">
        <v>316</v>
      </c>
      <c r="C325" s="135"/>
      <c r="D325" s="135"/>
      <c r="E325" s="135"/>
      <c r="F325" s="135"/>
      <c r="G325" s="135"/>
      <c r="H325" s="135"/>
      <c r="I325" s="135"/>
      <c r="J325" s="135">
        <v>41.98</v>
      </c>
      <c r="K325" s="134">
        <v>53</v>
      </c>
    </row>
    <row r="326" spans="1:11" ht="19.5" customHeight="1" x14ac:dyDescent="0.25">
      <c r="A326" s="142">
        <v>47</v>
      </c>
      <c r="B326" s="149" t="s">
        <v>315</v>
      </c>
      <c r="C326" s="148"/>
      <c r="D326" s="148"/>
      <c r="E326" s="148"/>
      <c r="F326" s="148"/>
      <c r="G326" s="148"/>
      <c r="H326" s="148"/>
      <c r="I326" s="148"/>
      <c r="J326" s="148"/>
      <c r="K326" s="147">
        <v>342</v>
      </c>
    </row>
    <row r="327" spans="1:11" ht="19.5" customHeight="1" x14ac:dyDescent="0.25">
      <c r="A327" s="142">
        <v>48</v>
      </c>
      <c r="B327" s="149" t="s">
        <v>314</v>
      </c>
      <c r="C327" s="148"/>
      <c r="D327" s="148"/>
      <c r="E327" s="148"/>
      <c r="F327" s="148"/>
      <c r="G327" s="148"/>
      <c r="H327" s="148"/>
      <c r="I327" s="148"/>
      <c r="J327" s="148"/>
      <c r="K327" s="147">
        <v>332</v>
      </c>
    </row>
    <row r="328" spans="1:11" ht="19.5" customHeight="1" x14ac:dyDescent="0.25">
      <c r="A328" s="96">
        <v>49</v>
      </c>
      <c r="B328" s="146" t="s">
        <v>313</v>
      </c>
      <c r="C328" s="144"/>
      <c r="D328" s="144"/>
      <c r="E328" s="144"/>
      <c r="F328" s="144"/>
      <c r="G328" s="144"/>
      <c r="H328" s="144"/>
      <c r="I328" s="144"/>
      <c r="J328" s="143">
        <v>28.98</v>
      </c>
      <c r="K328" s="134">
        <v>93</v>
      </c>
    </row>
    <row r="329" spans="1:11" ht="19.5" customHeight="1" x14ac:dyDescent="0.25">
      <c r="A329" s="96">
        <v>50</v>
      </c>
      <c r="B329" s="146" t="s">
        <v>312</v>
      </c>
      <c r="C329" s="144"/>
      <c r="D329" s="144"/>
      <c r="E329" s="144"/>
      <c r="F329" s="144"/>
      <c r="G329" s="144"/>
      <c r="H329" s="144"/>
      <c r="I329" s="144"/>
      <c r="J329" s="143">
        <v>26.23</v>
      </c>
      <c r="K329" s="134">
        <v>94</v>
      </c>
    </row>
    <row r="330" spans="1:11" ht="19.5" customHeight="1" x14ac:dyDescent="0.25">
      <c r="A330" s="96">
        <v>51</v>
      </c>
      <c r="B330" s="146" t="s">
        <v>311</v>
      </c>
      <c r="C330" s="144"/>
      <c r="D330" s="144"/>
      <c r="E330" s="144"/>
      <c r="F330" s="144"/>
      <c r="G330" s="144"/>
      <c r="H330" s="144"/>
      <c r="I330" s="144"/>
      <c r="J330" s="143"/>
      <c r="K330" s="134">
        <v>387</v>
      </c>
    </row>
    <row r="331" spans="1:11" ht="19.5" customHeight="1" x14ac:dyDescent="0.25">
      <c r="A331" s="96">
        <v>52</v>
      </c>
      <c r="B331" s="146" t="s">
        <v>310</v>
      </c>
      <c r="C331" s="144"/>
      <c r="D331" s="144"/>
      <c r="E331" s="144"/>
      <c r="F331" s="144"/>
      <c r="G331" s="144"/>
      <c r="H331" s="144"/>
      <c r="I331" s="144"/>
      <c r="J331" s="143"/>
      <c r="K331" s="134">
        <v>81</v>
      </c>
    </row>
    <row r="332" spans="1:11" ht="19.5" customHeight="1" x14ac:dyDescent="0.25">
      <c r="A332" s="96">
        <v>53</v>
      </c>
      <c r="B332" s="146" t="s">
        <v>309</v>
      </c>
      <c r="C332" s="144"/>
      <c r="D332" s="144"/>
      <c r="E332" s="144"/>
      <c r="F332" s="144"/>
      <c r="G332" s="144"/>
      <c r="H332" s="144"/>
      <c r="I332" s="144"/>
      <c r="J332" s="143"/>
      <c r="K332" s="134">
        <v>196</v>
      </c>
    </row>
    <row r="333" spans="1:11" ht="19.5" customHeight="1" x14ac:dyDescent="0.25">
      <c r="A333" s="96">
        <v>54</v>
      </c>
      <c r="B333" s="146" t="s">
        <v>308</v>
      </c>
      <c r="C333" s="144"/>
      <c r="D333" s="144"/>
      <c r="E333" s="144"/>
      <c r="F333" s="144"/>
      <c r="G333" s="144"/>
      <c r="H333" s="144"/>
      <c r="I333" s="144"/>
      <c r="J333" s="143"/>
      <c r="K333" s="134">
        <v>64</v>
      </c>
    </row>
    <row r="334" spans="1:11" ht="24.6" customHeight="1" x14ac:dyDescent="0.25">
      <c r="A334" s="96">
        <v>55</v>
      </c>
      <c r="B334" s="145" t="s">
        <v>307</v>
      </c>
      <c r="C334" s="144"/>
      <c r="D334" s="144"/>
      <c r="E334" s="144"/>
      <c r="F334" s="144"/>
      <c r="G334" s="144"/>
      <c r="H334" s="144"/>
      <c r="I334" s="144"/>
      <c r="J334" s="143"/>
      <c r="K334" s="134">
        <v>135</v>
      </c>
    </row>
    <row r="335" spans="1:11" ht="25.35" customHeight="1" x14ac:dyDescent="0.25">
      <c r="A335" s="96">
        <v>56</v>
      </c>
      <c r="B335" s="145" t="s">
        <v>306</v>
      </c>
      <c r="C335" s="144"/>
      <c r="D335" s="144"/>
      <c r="E335" s="144"/>
      <c r="F335" s="144"/>
      <c r="G335" s="144"/>
      <c r="H335" s="144"/>
      <c r="I335" s="144"/>
      <c r="J335" s="143"/>
      <c r="K335" s="134">
        <v>151</v>
      </c>
    </row>
    <row r="336" spans="1:11" ht="26.1" customHeight="1" x14ac:dyDescent="0.25">
      <c r="A336" s="96">
        <v>57</v>
      </c>
      <c r="B336" s="145" t="s">
        <v>305</v>
      </c>
      <c r="C336" s="144"/>
      <c r="D336" s="144"/>
      <c r="E336" s="144"/>
      <c r="F336" s="144"/>
      <c r="G336" s="144"/>
      <c r="H336" s="144"/>
      <c r="I336" s="144"/>
      <c r="J336" s="143"/>
      <c r="K336" s="134">
        <v>102</v>
      </c>
    </row>
    <row r="337" spans="1:11" ht="25.35" customHeight="1" x14ac:dyDescent="0.25">
      <c r="A337" s="96">
        <v>58</v>
      </c>
      <c r="B337" s="145" t="s">
        <v>304</v>
      </c>
      <c r="C337" s="144"/>
      <c r="D337" s="144"/>
      <c r="E337" s="144"/>
      <c r="F337" s="144"/>
      <c r="G337" s="144"/>
      <c r="H337" s="144"/>
      <c r="I337" s="144"/>
      <c r="J337" s="143"/>
      <c r="K337" s="134">
        <v>121</v>
      </c>
    </row>
    <row r="338" spans="1:11" ht="19.350000000000001" customHeight="1" x14ac:dyDescent="0.25">
      <c r="A338" s="96">
        <v>59</v>
      </c>
      <c r="B338" s="145" t="s">
        <v>303</v>
      </c>
      <c r="C338" s="144"/>
      <c r="D338" s="144"/>
      <c r="E338" s="144"/>
      <c r="F338" s="144"/>
      <c r="G338" s="144"/>
      <c r="H338" s="144"/>
      <c r="I338" s="144"/>
      <c r="J338" s="143"/>
      <c r="K338" s="134">
        <v>103</v>
      </c>
    </row>
    <row r="339" spans="1:11" ht="19.5" customHeight="1" x14ac:dyDescent="0.2">
      <c r="A339" s="182" t="s">
        <v>302</v>
      </c>
      <c r="B339" s="182"/>
      <c r="C339" s="182"/>
      <c r="D339" s="182"/>
      <c r="E339" s="182"/>
      <c r="F339" s="182"/>
      <c r="G339" s="182"/>
      <c r="H339" s="182"/>
      <c r="I339" s="182"/>
      <c r="J339" s="182"/>
      <c r="K339" s="182"/>
    </row>
    <row r="340" spans="1:11" ht="32.1" customHeight="1" x14ac:dyDescent="0.25">
      <c r="A340" s="142">
        <v>1</v>
      </c>
      <c r="B340" s="141" t="s">
        <v>301</v>
      </c>
      <c r="C340" s="140"/>
      <c r="D340" s="139"/>
      <c r="E340" s="139">
        <v>88.74</v>
      </c>
      <c r="F340" s="138">
        <v>312.47000000000003</v>
      </c>
      <c r="G340" s="137">
        <f>E340*2</f>
        <v>177.48</v>
      </c>
      <c r="H340" s="137"/>
      <c r="I340" s="136">
        <f>E340*1.1</f>
        <v>97.614000000000004</v>
      </c>
      <c r="J340" s="136">
        <f>I340*1.1</f>
        <v>107.37540000000001</v>
      </c>
      <c r="K340" s="136">
        <v>279</v>
      </c>
    </row>
    <row r="341" spans="1:11" ht="19.5" customHeight="1" x14ac:dyDescent="0.25">
      <c r="A341" s="142">
        <v>2</v>
      </c>
      <c r="B341" s="141" t="s">
        <v>300</v>
      </c>
      <c r="C341" s="140"/>
      <c r="D341" s="139"/>
      <c r="E341" s="139"/>
      <c r="F341" s="138"/>
      <c r="G341" s="137"/>
      <c r="H341" s="137"/>
      <c r="I341" s="136"/>
      <c r="J341" s="136"/>
      <c r="K341" s="136">
        <v>279</v>
      </c>
    </row>
    <row r="342" spans="1:11" ht="19.5" customHeight="1" x14ac:dyDescent="0.25">
      <c r="A342" s="142">
        <v>3</v>
      </c>
      <c r="B342" s="141" t="s">
        <v>299</v>
      </c>
      <c r="C342" s="140"/>
      <c r="D342" s="139"/>
      <c r="E342" s="139"/>
      <c r="F342" s="138"/>
      <c r="G342" s="137"/>
      <c r="H342" s="137"/>
      <c r="I342" s="136"/>
      <c r="J342" s="136"/>
      <c r="K342" s="136">
        <v>279</v>
      </c>
    </row>
    <row r="343" spans="1:11" ht="19.5" customHeight="1" x14ac:dyDescent="0.25">
      <c r="A343" s="142">
        <v>4</v>
      </c>
      <c r="B343" s="141" t="s">
        <v>298</v>
      </c>
      <c r="C343" s="140"/>
      <c r="D343" s="139"/>
      <c r="E343" s="139"/>
      <c r="F343" s="138"/>
      <c r="G343" s="137"/>
      <c r="H343" s="137"/>
      <c r="I343" s="136"/>
      <c r="J343" s="136"/>
      <c r="K343" s="136">
        <v>279</v>
      </c>
    </row>
    <row r="344" spans="1:11" ht="19.5" customHeight="1" x14ac:dyDescent="0.25">
      <c r="A344" s="142">
        <v>5</v>
      </c>
      <c r="B344" s="141" t="s">
        <v>297</v>
      </c>
      <c r="C344" s="140"/>
      <c r="D344" s="139"/>
      <c r="E344" s="139"/>
      <c r="F344" s="138"/>
      <c r="G344" s="137"/>
      <c r="H344" s="137"/>
      <c r="I344" s="136"/>
      <c r="J344" s="136">
        <v>97.41</v>
      </c>
      <c r="K344" s="136">
        <v>167</v>
      </c>
    </row>
    <row r="345" spans="1:11" ht="19.5" customHeight="1" x14ac:dyDescent="0.25">
      <c r="A345" s="142">
        <v>6</v>
      </c>
      <c r="B345" s="141" t="s">
        <v>296</v>
      </c>
      <c r="C345" s="140"/>
      <c r="D345" s="139"/>
      <c r="E345" s="139"/>
      <c r="F345" s="138"/>
      <c r="G345" s="137"/>
      <c r="H345" s="137"/>
      <c r="I345" s="136"/>
      <c r="J345" s="136"/>
      <c r="K345" s="136">
        <v>452</v>
      </c>
    </row>
    <row r="346" spans="1:11" ht="32.1" customHeight="1" x14ac:dyDescent="0.25">
      <c r="A346" s="108">
        <v>7</v>
      </c>
      <c r="B346" s="99" t="s">
        <v>295</v>
      </c>
      <c r="C346" s="98"/>
      <c r="D346" s="97"/>
      <c r="E346" s="97"/>
      <c r="F346" s="96"/>
      <c r="G346" s="135"/>
      <c r="H346" s="135"/>
      <c r="I346" s="134"/>
      <c r="J346" s="134"/>
      <c r="K346" s="134">
        <v>139</v>
      </c>
    </row>
    <row r="347" spans="1:11" ht="19.5" customHeight="1" x14ac:dyDescent="0.2">
      <c r="A347" s="180" t="s">
        <v>9</v>
      </c>
      <c r="B347" s="180"/>
      <c r="C347" s="180"/>
      <c r="D347" s="180"/>
      <c r="E347" s="180"/>
      <c r="F347" s="180"/>
      <c r="G347" s="180"/>
      <c r="H347" s="180"/>
      <c r="I347" s="180"/>
      <c r="J347" s="180"/>
      <c r="K347" s="180"/>
    </row>
    <row r="348" spans="1:11" ht="19.5" customHeight="1" x14ac:dyDescent="0.25">
      <c r="A348" s="7" t="s">
        <v>8</v>
      </c>
      <c r="B348" s="8" t="s">
        <v>121</v>
      </c>
      <c r="C348" s="7">
        <v>105.28</v>
      </c>
      <c r="D348" s="6">
        <f>C348*0.12</f>
        <v>12.633599999999999</v>
      </c>
      <c r="E348" s="6">
        <f>C348+D348</f>
        <v>117.9136</v>
      </c>
      <c r="F348" s="5">
        <v>145.1</v>
      </c>
      <c r="G348" s="3">
        <f t="shared" ref="G348:G353" si="52">E348*2</f>
        <v>235.8272</v>
      </c>
      <c r="I348" s="4">
        <f>E348*1.1</f>
        <v>129.70496</v>
      </c>
      <c r="J348" s="3">
        <f>I348*1.1</f>
        <v>142.67545600000003</v>
      </c>
      <c r="K348" s="3">
        <v>581</v>
      </c>
    </row>
    <row r="349" spans="1:11" ht="19.5" customHeight="1" x14ac:dyDescent="0.25">
      <c r="A349" s="7" t="s">
        <v>6</v>
      </c>
      <c r="B349" s="8" t="s">
        <v>419</v>
      </c>
      <c r="C349" s="7">
        <v>78.95</v>
      </c>
      <c r="D349" s="6">
        <f>C349*0.12</f>
        <v>9.4740000000000002</v>
      </c>
      <c r="E349" s="6">
        <f>C349+D349</f>
        <v>88.424000000000007</v>
      </c>
      <c r="F349" s="5">
        <v>105.99</v>
      </c>
      <c r="G349" s="3">
        <f t="shared" si="52"/>
        <v>176.84800000000001</v>
      </c>
      <c r="I349" s="4">
        <f>E349*1.1</f>
        <v>97.266400000000019</v>
      </c>
      <c r="J349" s="3">
        <f>I349*1.1</f>
        <v>106.99304000000004</v>
      </c>
      <c r="K349" s="3">
        <v>447</v>
      </c>
    </row>
    <row r="350" spans="1:11" ht="19.5" customHeight="1" x14ac:dyDescent="0.25">
      <c r="A350" s="7" t="s">
        <v>4</v>
      </c>
      <c r="B350" s="8" t="s">
        <v>120</v>
      </c>
      <c r="C350" s="7">
        <v>105.28</v>
      </c>
      <c r="D350" s="6">
        <f>C350*0.12</f>
        <v>12.633599999999999</v>
      </c>
      <c r="E350" s="6">
        <f>C350+D350</f>
        <v>117.9136</v>
      </c>
      <c r="F350" s="5">
        <v>145.1</v>
      </c>
      <c r="G350" s="3">
        <f t="shared" si="52"/>
        <v>235.8272</v>
      </c>
      <c r="I350" s="4">
        <f>E350*1.1</f>
        <v>129.70496</v>
      </c>
      <c r="J350" s="3">
        <f>I350*1.1</f>
        <v>142.67545600000003</v>
      </c>
      <c r="K350" s="3">
        <v>581</v>
      </c>
    </row>
    <row r="351" spans="1:11" ht="19.5" customHeight="1" x14ac:dyDescent="0.25">
      <c r="A351" s="7" t="s">
        <v>2</v>
      </c>
      <c r="B351" s="8" t="s">
        <v>119</v>
      </c>
      <c r="C351" s="7">
        <v>78.95</v>
      </c>
      <c r="D351" s="6">
        <f>C351*0.12</f>
        <v>9.4740000000000002</v>
      </c>
      <c r="E351" s="6">
        <f>C351+D351</f>
        <v>88.424000000000007</v>
      </c>
      <c r="F351" s="5">
        <v>105.99</v>
      </c>
      <c r="G351" s="3">
        <f t="shared" si="52"/>
        <v>176.84800000000001</v>
      </c>
      <c r="I351" s="21">
        <f>E351*1.1</f>
        <v>97.266400000000019</v>
      </c>
      <c r="J351" s="20">
        <f>I351*1.1</f>
        <v>106.99304000000004</v>
      </c>
      <c r="K351" s="3">
        <v>447</v>
      </c>
    </row>
    <row r="352" spans="1:11" ht="19.5" customHeight="1" x14ac:dyDescent="0.2">
      <c r="A352" s="183" t="s">
        <v>29</v>
      </c>
      <c r="B352" s="184" t="s">
        <v>118</v>
      </c>
      <c r="C352" s="178">
        <v>342.18</v>
      </c>
      <c r="D352" s="185">
        <f>C352*0.12</f>
        <v>41.061599999999999</v>
      </c>
      <c r="E352" s="185">
        <f>C352+D352</f>
        <v>383.24160000000001</v>
      </c>
      <c r="F352" s="186">
        <v>479.85</v>
      </c>
      <c r="G352" s="3">
        <f t="shared" si="52"/>
        <v>766.48320000000001</v>
      </c>
      <c r="I352" s="21">
        <f>E352*1.1</f>
        <v>421.56576000000001</v>
      </c>
      <c r="J352" s="20">
        <f>I352*1.1</f>
        <v>463.72233600000004</v>
      </c>
      <c r="K352" s="176">
        <v>1514</v>
      </c>
    </row>
    <row r="353" spans="1:11" ht="19.5" customHeight="1" x14ac:dyDescent="0.2">
      <c r="A353" s="183"/>
      <c r="B353" s="184"/>
      <c r="C353" s="178"/>
      <c r="D353" s="185"/>
      <c r="E353" s="185"/>
      <c r="F353" s="186"/>
      <c r="G353" s="3">
        <f t="shared" si="52"/>
        <v>0</v>
      </c>
      <c r="I353" s="71"/>
      <c r="J353" s="70"/>
      <c r="K353" s="176"/>
    </row>
    <row r="354" spans="1:11" ht="19.5" customHeight="1" x14ac:dyDescent="0.25">
      <c r="A354" s="174" t="s">
        <v>27</v>
      </c>
      <c r="B354" s="175" t="s">
        <v>117</v>
      </c>
      <c r="C354" s="80"/>
      <c r="D354" s="79"/>
      <c r="E354" s="6"/>
      <c r="F354" s="78"/>
      <c r="G354" s="3"/>
      <c r="I354" s="71"/>
      <c r="J354" s="76"/>
      <c r="K354" s="176">
        <v>1115</v>
      </c>
    </row>
    <row r="355" spans="1:11" ht="19.5" customHeight="1" x14ac:dyDescent="0.25">
      <c r="A355" s="174"/>
      <c r="B355" s="175"/>
      <c r="C355" s="7">
        <v>105.28</v>
      </c>
      <c r="D355" s="6">
        <f>C355*0.12</f>
        <v>12.633599999999999</v>
      </c>
      <c r="E355" s="6">
        <f>C355+D355</f>
        <v>117.9136</v>
      </c>
      <c r="F355" s="5">
        <v>117.92</v>
      </c>
      <c r="G355" s="3">
        <f>E355*2</f>
        <v>235.8272</v>
      </c>
      <c r="I355" s="76">
        <f>E355*1.1</f>
        <v>129.70496</v>
      </c>
      <c r="J355" s="76">
        <f>I355*1.1</f>
        <v>142.67545600000003</v>
      </c>
      <c r="K355" s="177"/>
    </row>
    <row r="356" spans="1:11" ht="19.5" customHeight="1" x14ac:dyDescent="0.25">
      <c r="A356" s="77" t="s">
        <v>25</v>
      </c>
      <c r="B356" s="8" t="s">
        <v>116</v>
      </c>
      <c r="C356" s="7"/>
      <c r="D356" s="6"/>
      <c r="E356" s="6"/>
      <c r="F356" s="5"/>
      <c r="G356" s="3"/>
      <c r="I356" s="76"/>
      <c r="J356" s="76"/>
      <c r="K356" s="70">
        <v>670</v>
      </c>
    </row>
    <row r="357" spans="1:11" ht="19.5" customHeight="1" x14ac:dyDescent="0.25">
      <c r="A357" s="7" t="s">
        <v>23</v>
      </c>
      <c r="B357" s="8" t="s">
        <v>115</v>
      </c>
      <c r="C357" s="7">
        <v>105.28</v>
      </c>
      <c r="D357" s="6">
        <f t="shared" ref="D357:D364" si="53">C357*0.12</f>
        <v>12.633599999999999</v>
      </c>
      <c r="E357" s="6">
        <f t="shared" ref="E357:E364" si="54">C357+D357</f>
        <v>117.9136</v>
      </c>
      <c r="F357" s="51"/>
      <c r="G357" s="3">
        <f t="shared" ref="G357:G366" si="55">E357*2</f>
        <v>235.8272</v>
      </c>
      <c r="I357" s="4">
        <f t="shared" ref="I357:I366" si="56">E357*1.1</f>
        <v>129.70496</v>
      </c>
      <c r="J357" s="3">
        <f t="shared" ref="J357:J366" si="57">I357*1.1</f>
        <v>142.67545600000003</v>
      </c>
      <c r="K357" s="70">
        <v>581</v>
      </c>
    </row>
    <row r="358" spans="1:11" ht="19.5" customHeight="1" x14ac:dyDescent="0.25">
      <c r="A358" s="7" t="s">
        <v>21</v>
      </c>
      <c r="B358" s="8" t="s">
        <v>114</v>
      </c>
      <c r="C358" s="7">
        <v>105.28</v>
      </c>
      <c r="D358" s="6">
        <f t="shared" si="53"/>
        <v>12.633599999999999</v>
      </c>
      <c r="E358" s="6">
        <f t="shared" si="54"/>
        <v>117.9136</v>
      </c>
      <c r="F358" s="51"/>
      <c r="G358" s="3">
        <f t="shared" si="55"/>
        <v>235.8272</v>
      </c>
      <c r="I358" s="4">
        <f t="shared" si="56"/>
        <v>129.70496</v>
      </c>
      <c r="J358" s="3">
        <f t="shared" si="57"/>
        <v>142.67545600000003</v>
      </c>
      <c r="K358" s="3">
        <v>581</v>
      </c>
    </row>
    <row r="359" spans="1:11" ht="19.5" customHeight="1" x14ac:dyDescent="0.25">
      <c r="A359" s="7" t="s">
        <v>19</v>
      </c>
      <c r="B359" s="8" t="s">
        <v>113</v>
      </c>
      <c r="C359" s="16">
        <v>105.28</v>
      </c>
      <c r="D359" s="6">
        <f t="shared" si="53"/>
        <v>12.633599999999999</v>
      </c>
      <c r="E359" s="6">
        <f t="shared" si="54"/>
        <v>117.9136</v>
      </c>
      <c r="F359" s="51"/>
      <c r="G359" s="3">
        <f t="shared" si="55"/>
        <v>235.8272</v>
      </c>
      <c r="I359" s="4">
        <f t="shared" si="56"/>
        <v>129.70496</v>
      </c>
      <c r="J359" s="3">
        <f t="shared" si="57"/>
        <v>142.67545600000003</v>
      </c>
      <c r="K359" s="3">
        <v>581</v>
      </c>
    </row>
    <row r="360" spans="1:11" ht="19.5" customHeight="1" x14ac:dyDescent="0.25">
      <c r="A360" s="7" t="s">
        <v>17</v>
      </c>
      <c r="B360" s="8" t="s">
        <v>418</v>
      </c>
      <c r="C360" s="7">
        <v>315.86</v>
      </c>
      <c r="D360" s="6">
        <f t="shared" si="53"/>
        <v>37.903199999999998</v>
      </c>
      <c r="E360" s="6">
        <f t="shared" si="54"/>
        <v>353.76319999999998</v>
      </c>
      <c r="F360" s="51"/>
      <c r="G360" s="3">
        <f t="shared" si="55"/>
        <v>707.52639999999997</v>
      </c>
      <c r="I360" s="4">
        <f t="shared" si="56"/>
        <v>389.13952</v>
      </c>
      <c r="J360" s="3">
        <f t="shared" si="57"/>
        <v>428.05347200000006</v>
      </c>
      <c r="K360" s="3">
        <v>1426</v>
      </c>
    </row>
    <row r="361" spans="1:11" ht="19.5" customHeight="1" x14ac:dyDescent="0.25">
      <c r="A361" s="16" t="s">
        <v>15</v>
      </c>
      <c r="B361" s="14" t="s">
        <v>112</v>
      </c>
      <c r="C361" s="7">
        <v>139.55000000000001</v>
      </c>
      <c r="D361" s="6">
        <f t="shared" si="53"/>
        <v>16.746000000000002</v>
      </c>
      <c r="E361" s="6">
        <f t="shared" si="54"/>
        <v>156.29600000000002</v>
      </c>
      <c r="F361" s="5">
        <v>156.30000000000001</v>
      </c>
      <c r="G361" s="3">
        <f t="shared" si="55"/>
        <v>312.59200000000004</v>
      </c>
      <c r="I361" s="4">
        <f t="shared" si="56"/>
        <v>171.92560000000003</v>
      </c>
      <c r="J361" s="3">
        <f t="shared" si="57"/>
        <v>189.11816000000005</v>
      </c>
      <c r="K361" s="3">
        <v>581</v>
      </c>
    </row>
    <row r="362" spans="1:11" ht="19.5" customHeight="1" x14ac:dyDescent="0.25">
      <c r="A362" s="7" t="s">
        <v>13</v>
      </c>
      <c r="B362" s="72" t="s">
        <v>111</v>
      </c>
      <c r="C362" s="16">
        <v>293.41000000000003</v>
      </c>
      <c r="D362" s="6">
        <f t="shared" si="53"/>
        <v>35.209200000000003</v>
      </c>
      <c r="E362" s="6">
        <f t="shared" si="54"/>
        <v>328.61920000000003</v>
      </c>
      <c r="F362" s="51"/>
      <c r="G362" s="3">
        <f t="shared" si="55"/>
        <v>657.23840000000007</v>
      </c>
      <c r="I362" s="4">
        <f t="shared" si="56"/>
        <v>361.48112000000009</v>
      </c>
      <c r="J362" s="3">
        <f t="shared" si="57"/>
        <v>397.62923200000012</v>
      </c>
      <c r="K362" s="3">
        <v>1426</v>
      </c>
    </row>
    <row r="363" spans="1:11" ht="19.5" customHeight="1" x14ac:dyDescent="0.25">
      <c r="A363" s="16" t="s">
        <v>11</v>
      </c>
      <c r="B363" s="72" t="s">
        <v>110</v>
      </c>
      <c r="C363" s="16">
        <v>296.32</v>
      </c>
      <c r="D363" s="6">
        <f t="shared" si="53"/>
        <v>35.558399999999999</v>
      </c>
      <c r="E363" s="6">
        <f t="shared" si="54"/>
        <v>331.8784</v>
      </c>
      <c r="F363" s="51"/>
      <c r="G363" s="3">
        <f t="shared" si="55"/>
        <v>663.7568</v>
      </c>
      <c r="I363" s="4">
        <f t="shared" si="56"/>
        <v>365.06624000000005</v>
      </c>
      <c r="J363" s="3">
        <f t="shared" si="57"/>
        <v>401.5728640000001</v>
      </c>
      <c r="K363" s="3">
        <v>1426</v>
      </c>
    </row>
    <row r="364" spans="1:11" ht="19.5" customHeight="1" x14ac:dyDescent="0.25">
      <c r="A364" s="25" t="s">
        <v>109</v>
      </c>
      <c r="B364" s="72" t="s">
        <v>417</v>
      </c>
      <c r="C364" s="16">
        <v>302.3</v>
      </c>
      <c r="D364" s="6">
        <f t="shared" si="53"/>
        <v>36.276000000000003</v>
      </c>
      <c r="E364" s="6">
        <f t="shared" si="54"/>
        <v>338.57600000000002</v>
      </c>
      <c r="F364" s="51"/>
      <c r="G364" s="3">
        <f t="shared" si="55"/>
        <v>677.15200000000004</v>
      </c>
      <c r="I364" s="4">
        <f t="shared" si="56"/>
        <v>372.43360000000007</v>
      </c>
      <c r="J364" s="3">
        <f t="shared" si="57"/>
        <v>409.67696000000012</v>
      </c>
      <c r="K364" s="3">
        <v>1426</v>
      </c>
    </row>
    <row r="365" spans="1:11" ht="19.5" customHeight="1" x14ac:dyDescent="0.25">
      <c r="A365" s="16" t="s">
        <v>108</v>
      </c>
      <c r="B365" s="69" t="s">
        <v>107</v>
      </c>
      <c r="C365" s="25"/>
      <c r="D365" s="6"/>
      <c r="E365" s="24">
        <v>196.11</v>
      </c>
      <c r="F365" s="5">
        <v>196.11</v>
      </c>
      <c r="G365" s="3">
        <f t="shared" si="55"/>
        <v>392.22</v>
      </c>
      <c r="I365" s="21">
        <f t="shared" si="56"/>
        <v>215.72100000000003</v>
      </c>
      <c r="J365" s="20">
        <f t="shared" si="57"/>
        <v>237.29310000000007</v>
      </c>
      <c r="K365" s="3">
        <v>581</v>
      </c>
    </row>
    <row r="366" spans="1:11" ht="19.5" customHeight="1" x14ac:dyDescent="0.25">
      <c r="A366" s="178" t="s">
        <v>106</v>
      </c>
      <c r="B366" s="69" t="s">
        <v>416</v>
      </c>
      <c r="C366" s="75"/>
      <c r="D366" s="15"/>
      <c r="E366" s="24">
        <v>154</v>
      </c>
      <c r="F366" s="9">
        <v>145.1</v>
      </c>
      <c r="G366" s="3">
        <f t="shared" si="55"/>
        <v>308</v>
      </c>
      <c r="I366" s="74">
        <f t="shared" si="56"/>
        <v>169.4</v>
      </c>
      <c r="J366" s="20">
        <f t="shared" si="57"/>
        <v>186.34000000000003</v>
      </c>
      <c r="K366" s="179">
        <v>581</v>
      </c>
    </row>
    <row r="367" spans="1:11" ht="19.5" customHeight="1" x14ac:dyDescent="0.25">
      <c r="A367" s="178"/>
      <c r="B367" s="132" t="s">
        <v>415</v>
      </c>
      <c r="C367" s="75"/>
      <c r="D367" s="15"/>
      <c r="E367" s="88"/>
      <c r="F367" s="9"/>
      <c r="G367" s="3"/>
      <c r="I367" s="133"/>
      <c r="J367" s="91"/>
      <c r="K367" s="179"/>
    </row>
    <row r="368" spans="1:11" ht="19.5" customHeight="1" x14ac:dyDescent="0.25">
      <c r="A368" s="178"/>
      <c r="B368" s="132" t="s">
        <v>414</v>
      </c>
      <c r="C368" s="75"/>
      <c r="D368" s="10"/>
      <c r="E368" s="88"/>
      <c r="F368" s="9"/>
      <c r="G368" s="3"/>
      <c r="I368" s="71"/>
      <c r="J368" s="70"/>
      <c r="K368" s="179"/>
    </row>
    <row r="369" spans="1:11" ht="19.5" customHeight="1" x14ac:dyDescent="0.25">
      <c r="A369" s="25" t="s">
        <v>105</v>
      </c>
      <c r="B369" s="72" t="s">
        <v>104</v>
      </c>
      <c r="C369" s="16"/>
      <c r="D369" s="6"/>
      <c r="E369" s="6">
        <v>154</v>
      </c>
      <c r="F369" s="5">
        <v>145.1</v>
      </c>
      <c r="G369" s="3">
        <f>E369*2</f>
        <v>308</v>
      </c>
      <c r="I369" s="71">
        <f>E369*1.1</f>
        <v>169.4</v>
      </c>
      <c r="J369" s="70">
        <f>I369*1.1</f>
        <v>186.34000000000003</v>
      </c>
      <c r="K369" s="3">
        <v>581</v>
      </c>
    </row>
    <row r="370" spans="1:11" ht="19.5" customHeight="1" x14ac:dyDescent="0.25">
      <c r="A370" s="16" t="s">
        <v>103</v>
      </c>
      <c r="B370" s="69" t="s">
        <v>102</v>
      </c>
      <c r="C370" s="25"/>
      <c r="D370" s="6"/>
      <c r="E370" s="6">
        <v>154</v>
      </c>
      <c r="F370" s="5">
        <v>156.30000000000001</v>
      </c>
      <c r="G370" s="3">
        <f>E370*2</f>
        <v>308</v>
      </c>
      <c r="I370" s="64">
        <f>E370*1.1</f>
        <v>169.4</v>
      </c>
      <c r="J370" s="3">
        <f>I370*1.1</f>
        <v>186.34000000000003</v>
      </c>
      <c r="K370" s="3">
        <v>581</v>
      </c>
    </row>
    <row r="371" spans="1:11" ht="19.5" customHeight="1" x14ac:dyDescent="0.25">
      <c r="A371" s="68" t="s">
        <v>101</v>
      </c>
      <c r="B371" s="67" t="s">
        <v>100</v>
      </c>
      <c r="C371" s="25"/>
      <c r="D371" s="6"/>
      <c r="E371" s="6"/>
      <c r="F371" s="5"/>
      <c r="G371" s="3"/>
      <c r="I371" s="64"/>
      <c r="J371" s="3"/>
      <c r="K371" s="3">
        <v>581</v>
      </c>
    </row>
    <row r="372" spans="1:11" ht="19.5" customHeight="1" x14ac:dyDescent="0.25">
      <c r="A372" s="25" t="s">
        <v>199</v>
      </c>
      <c r="B372" s="72" t="s">
        <v>7</v>
      </c>
      <c r="C372" s="16"/>
      <c r="D372" s="6"/>
      <c r="E372" s="6">
        <v>154</v>
      </c>
      <c r="F372" s="5">
        <v>145.1</v>
      </c>
      <c r="G372" s="3">
        <f>E372*2</f>
        <v>308</v>
      </c>
      <c r="I372" s="71">
        <f>E372*1.1</f>
        <v>169.4</v>
      </c>
      <c r="J372" s="70">
        <f>I372*1.1</f>
        <v>186.34000000000003</v>
      </c>
      <c r="K372" s="3">
        <v>1426</v>
      </c>
    </row>
    <row r="373" spans="1:11" ht="19.5" customHeight="1" x14ac:dyDescent="0.25">
      <c r="A373" s="16" t="s">
        <v>197</v>
      </c>
      <c r="B373" s="69" t="s">
        <v>5</v>
      </c>
      <c r="C373" s="25"/>
      <c r="D373" s="6"/>
      <c r="E373" s="6">
        <v>154</v>
      </c>
      <c r="F373" s="5">
        <v>156.30000000000001</v>
      </c>
      <c r="G373" s="3">
        <f>E373*2</f>
        <v>308</v>
      </c>
      <c r="I373" s="64">
        <f>E373*1.1</f>
        <v>169.4</v>
      </c>
      <c r="J373" s="3">
        <f>I373*1.1</f>
        <v>186.34000000000003</v>
      </c>
      <c r="K373" s="3">
        <v>1426</v>
      </c>
    </row>
    <row r="374" spans="1:11" ht="19.5" customHeight="1" x14ac:dyDescent="0.25">
      <c r="A374" s="68" t="s">
        <v>195</v>
      </c>
      <c r="B374" s="72" t="s">
        <v>3</v>
      </c>
      <c r="C374" s="25"/>
      <c r="D374" s="6"/>
      <c r="E374" s="6"/>
      <c r="F374" s="5"/>
      <c r="G374" s="3"/>
      <c r="I374" s="64"/>
      <c r="J374" s="3"/>
      <c r="K374" s="3">
        <v>1426</v>
      </c>
    </row>
    <row r="375" spans="1:11" ht="19.5" customHeight="1" x14ac:dyDescent="0.25">
      <c r="A375" s="68" t="s">
        <v>193</v>
      </c>
      <c r="B375" s="67" t="s">
        <v>1</v>
      </c>
      <c r="C375" s="25"/>
      <c r="D375" s="6"/>
      <c r="E375" s="6"/>
      <c r="F375" s="5"/>
      <c r="G375" s="3"/>
      <c r="I375" s="64"/>
      <c r="J375" s="3"/>
      <c r="K375" s="3">
        <v>1426</v>
      </c>
    </row>
    <row r="376" spans="1:11" ht="19.5" customHeight="1" x14ac:dyDescent="0.2"/>
    <row r="377" spans="1:11" ht="19.5" customHeight="1" x14ac:dyDescent="0.2"/>
    <row r="378" spans="1:11" ht="19.5" customHeight="1" x14ac:dyDescent="0.2"/>
    <row r="379" spans="1:11" ht="19.5" customHeight="1" x14ac:dyDescent="0.2"/>
    <row r="380" spans="1:11" ht="19.5" customHeight="1" x14ac:dyDescent="0.25">
      <c r="A380" s="2" t="s">
        <v>0</v>
      </c>
      <c r="B380" s="2"/>
      <c r="C380" s="2"/>
      <c r="D380" s="2"/>
      <c r="E380" s="2"/>
      <c r="F380" s="2"/>
      <c r="G380" s="2"/>
      <c r="H380" s="2"/>
      <c r="I380" s="2"/>
      <c r="J380" s="2"/>
    </row>
    <row r="381" spans="1:11" ht="19.5" customHeight="1" x14ac:dyDescent="0.2"/>
    <row r="382" spans="1:11" ht="19.5" customHeight="1" x14ac:dyDescent="0.2"/>
    <row r="383" spans="1:11" ht="19.5" customHeight="1" x14ac:dyDescent="0.2"/>
    <row r="384" spans="1:11" ht="19.5" customHeight="1" x14ac:dyDescent="0.2"/>
  </sheetData>
  <sheetProtection selectLockedCells="1" selectUnlockedCells="1"/>
  <mergeCells count="51">
    <mergeCell ref="A1:K1"/>
    <mergeCell ref="A2:K2"/>
    <mergeCell ref="A3:K3"/>
    <mergeCell ref="A4:K4"/>
    <mergeCell ref="A5:K5"/>
    <mergeCell ref="A6:K6"/>
    <mergeCell ref="A8:K8"/>
    <mergeCell ref="A9:K9"/>
    <mergeCell ref="A10:K10"/>
    <mergeCell ref="A11:K11"/>
    <mergeCell ref="A12:K12"/>
    <mergeCell ref="A13:K13"/>
    <mergeCell ref="A14:K14"/>
    <mergeCell ref="A15:K15"/>
    <mergeCell ref="A16:J16"/>
    <mergeCell ref="A17:J17"/>
    <mergeCell ref="A18:J18"/>
    <mergeCell ref="A21:K21"/>
    <mergeCell ref="A25:K25"/>
    <mergeCell ref="A35:K35"/>
    <mergeCell ref="A69:K69"/>
    <mergeCell ref="A71:K71"/>
    <mergeCell ref="A87:K87"/>
    <mergeCell ref="A96:K96"/>
    <mergeCell ref="A111:K111"/>
    <mergeCell ref="A114:K114"/>
    <mergeCell ref="A116:K116"/>
    <mergeCell ref="A130:K130"/>
    <mergeCell ref="A136:K136"/>
    <mergeCell ref="A142:K142"/>
    <mergeCell ref="A146:K146"/>
    <mergeCell ref="A150:K150"/>
    <mergeCell ref="A172:K172"/>
    <mergeCell ref="A186:K186"/>
    <mergeCell ref="A205:K205"/>
    <mergeCell ref="A220:K220"/>
    <mergeCell ref="A279:K279"/>
    <mergeCell ref="A339:K339"/>
    <mergeCell ref="A347:K347"/>
    <mergeCell ref="A352:A353"/>
    <mergeCell ref="B352:B353"/>
    <mergeCell ref="C352:C353"/>
    <mergeCell ref="D352:D353"/>
    <mergeCell ref="E352:E353"/>
    <mergeCell ref="F352:F353"/>
    <mergeCell ref="K352:K353"/>
    <mergeCell ref="A354:A355"/>
    <mergeCell ref="B354:B355"/>
    <mergeCell ref="K354:K355"/>
    <mergeCell ref="A366:A368"/>
    <mergeCell ref="K366:K368"/>
  </mergeCells>
  <pageMargins left="0.78749999999999998" right="0.78749999999999998" top="0.78749999999999998" bottom="1.0249999999999999" header="0.51180555555555551" footer="0.78749999999999998"/>
  <pageSetup paperSize="9" scale="91" firstPageNumber="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Платные 12.2016  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2016-12-07T11:37:05Z</dcterms:modified>
</cp:coreProperties>
</file>